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0"/>
  </bookViews>
  <sheets>
    <sheet name="Mẫu BC việc theo CHV Mẫu 06" sheetId="1" r:id="rId1"/>
    <sheet name="Mẫu BC tiền theo CHV Mẫu 0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<sst xmlns="http://schemas.openxmlformats.org/spreadsheetml/2006/main" count="230" uniqueCount="117">
  <si>
    <t>Biểu số: 06/TK-THA</t>
  </si>
  <si>
    <t xml:space="preserve">   KẾT QUẢ THI HÀNH ÁN DÂN SỰ TÍNH BẰNG VIỆC </t>
  </si>
  <si>
    <t>Đơn vị  báo cáo…........………..</t>
  </si>
  <si>
    <t>Ban hành theo TT số: 08/2015/TT-BTP</t>
  </si>
  <si>
    <t xml:space="preserve">CHIA THEO CƠ QUAN THI HÀNH ÁN VÀ CHẤP HÀNH VIÊN </t>
  </si>
  <si>
    <t>ngày 26 tháng 6 năm 2015</t>
  </si>
  <si>
    <t>Đơn vị nhận báo cáo…........…..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</si>
  <si>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</si>
  <si>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</si>
  <si>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</si>
  <si>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</si>
  <si>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</si>
  <si>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</si>
  <si>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</si>
  <si>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>Tỷ lệ: 
( %) (xong  + đình chỉ)/ Có điều kiện * 100%</t>
  </si>
  <si>
    <t xml:space="preserve">Tổng số
</t>
  </si>
  <si>
    <t>Chia ra:</t>
  </si>
  <si>
    <t>Tổng số</t>
  </si>
  <si>
    <t>Có điều kiện thi hành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</si>
  <si>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</si>
  <si>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</si>
  <si>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</si>
  <si>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</si>
  <si>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</si>
  <si>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</si>
  <si>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</si>
  <si>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</si>
  <si>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A</t>
  </si>
  <si>
    <t>Tổng số</t>
  </si>
  <si>
    <t>I</t>
  </si>
  <si>
    <t>II</t>
  </si>
  <si>
    <t>Các Chi cục THADS</t>
  </si>
  <si>
    <t>NGƯỜI LẬP BIỂU</t>
  </si>
  <si>
    <t>Ghi chú: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</si>
  <si>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</si>
  <si>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</si>
  <si>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</si>
  <si>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</si>
  <si>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</si>
  <si>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</si>
  <si>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</si>
  <si>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Biểu số: 07/TK-THA</t>
  </si>
  <si>
    <t xml:space="preserve">   KẾT QUẢ THI HÀNH ÁN DÂN SỰ TÍNH BẰNG TIỀN </t>
  </si>
  <si>
    <t>Đơn vị  báo cáo…...………..</t>
  </si>
  <si>
    <t>Đơn vị nhận báo cáo….....…..</t>
  </si>
  <si>
    <t>Đơn vị tính: 1.000 VN đồng</t>
  </si>
  <si>
    <t>Tỷ lệ: 
( %) (xong  + đình chỉ+ giảm)/ Có điều kiện * 100%</t>
  </si>
  <si>
    <t>Giảm thi hành án</t>
  </si>
  <si>
    <t>Cục Thi hành án dân sự tỉnh Sóc Trăng</t>
  </si>
  <si>
    <t>Lê Trọng Nguyên</t>
  </si>
  <si>
    <t>Bùi Thị Thúy Nga</t>
  </si>
  <si>
    <t>Lưu Khánh Đường</t>
  </si>
  <si>
    <t>Nguyễn Hoàng Xuân</t>
  </si>
  <si>
    <t>Thạch Minh Luân</t>
  </si>
  <si>
    <t>Nguyễn Thái Huy</t>
  </si>
  <si>
    <t>Đặng Hồng Tuấn</t>
  </si>
  <si>
    <t>Hồ Hùng Anh</t>
  </si>
  <si>
    <t>Chi cục THADS
 TP Sóc Trăng</t>
  </si>
  <si>
    <t>Phạm Văn Nguyên</t>
  </si>
  <si>
    <t>Huỳnh Quốc Thống</t>
  </si>
  <si>
    <t>Hùynh Văn Hiến</t>
  </si>
  <si>
    <t>Triệu Thị The Quy</t>
  </si>
  <si>
    <t>Cao Đức Tín</t>
  </si>
  <si>
    <t>Ngô Nam Trung</t>
  </si>
  <si>
    <t>Nguyễn Thị Út</t>
  </si>
  <si>
    <t>Chi cục THADS TX Vĩnh Châu</t>
  </si>
  <si>
    <t>Nguyễn Hoàng Bông</t>
  </si>
  <si>
    <t>Phan Văn Khải</t>
  </si>
  <si>
    <t>Thạch Thanh Hoàng</t>
  </si>
  <si>
    <t>Chi cục THADS 
huyện Mỹ Tú</t>
  </si>
  <si>
    <t>Nguyễn Quốc Tuấn</t>
  </si>
  <si>
    <t>Chi cục THADS
 huyện Cù Lao Dung</t>
  </si>
  <si>
    <t>Nguyễn Thanh Hùng</t>
  </si>
  <si>
    <t>Đỗ Minh Hoàng</t>
  </si>
  <si>
    <t>Phạm Huỳnh Côn</t>
  </si>
  <si>
    <t>Chi cục THADS 
huyện Long Phú</t>
  </si>
  <si>
    <t>Dương Văn Buồl</t>
  </si>
  <si>
    <t>Huỳnh Văn Thuận</t>
  </si>
  <si>
    <t>Dương Minh Thắng</t>
  </si>
  <si>
    <t>Chi cục THADS 
huyện Mỹ Xuyên</t>
  </si>
  <si>
    <t xml:space="preserve">Huỳnh Tấn Lực </t>
  </si>
  <si>
    <t>Trần Minh Chánh</t>
  </si>
  <si>
    <t>Nguyễn Việt Khởi</t>
  </si>
  <si>
    <t>Trương Thanh Lâm</t>
  </si>
  <si>
    <t>Chi cục THADS
 huyện Thạnh Trị</t>
  </si>
  <si>
    <t>Phan Hoàng Thắng</t>
  </si>
  <si>
    <t>Nguyễn Hưng Đạo</t>
  </si>
  <si>
    <t>Nguyễn Thanh Tâm</t>
  </si>
  <si>
    <t>Chi cục THADS 
TX Ngã Năm</t>
  </si>
  <si>
    <t>Lương Minh Trung</t>
  </si>
  <si>
    <t>Huỳnh Minh Sang</t>
  </si>
  <si>
    <t>Nguyễn Văn Để</t>
  </si>
  <si>
    <t>Nguyễn Thị Riêng</t>
  </si>
  <si>
    <t>Chi cục THADS 
huyện Kế Sách</t>
  </si>
  <si>
    <t>Lê Minh Hoàng</t>
  </si>
  <si>
    <t>Võ Hồng Diệp</t>
  </si>
  <si>
    <t>Huỳnh Thái Nhì</t>
  </si>
  <si>
    <t>Trần Văn Khải</t>
  </si>
  <si>
    <t>Nguyễn Thanh Linh</t>
  </si>
  <si>
    <t>Chi cục THADS 
huyện Châu Thành</t>
  </si>
  <si>
    <t>Trần Thị Ánh Tuyết</t>
  </si>
  <si>
    <t>Đinh Trường Minh</t>
  </si>
  <si>
    <t>Chi cục THADS 
huyện Trần Đề</t>
  </si>
  <si>
    <t>Lê Việt Khải</t>
  </si>
  <si>
    <t>Vũ Quốc Toản</t>
  </si>
  <si>
    <t>Đoàn Bảo Ngọc</t>
  </si>
  <si>
    <t xml:space="preserve"> KT. CỤC TRƯỞNG </t>
  </si>
  <si>
    <t>PHÓ CỤC TRƯỞNG</t>
  </si>
  <si>
    <t>Thái Thị Phương Hiếu</t>
  </si>
  <si>
    <t>CỤC THADS TỈNH SÓC TRĂNG</t>
  </si>
  <si>
    <t>TỔNG CỤC THADS</t>
  </si>
  <si>
    <t>02 tháng/năm 2016</t>
  </si>
  <si>
    <t xml:space="preserve">Mai Hoàng Phong </t>
  </si>
  <si>
    <t>(Đã ký)</t>
  </si>
  <si>
    <t>Sóc Trăng , ngày 02   tháng  12 năm 2015</t>
  </si>
  <si>
    <t>Sóc Trăng, ngày 02 tháng 12 năm 2015</t>
  </si>
  <si>
    <t>Sóc Trăng, ngày  02  tháng  12 năm 2015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</si>
</sst>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0E+00;&quot;宐&quot;"/>
    <numFmt numFmtId="177" formatCode="0.0000E+00;&quot;羈&quot;"/>
    <numFmt numFmtId="178" formatCode="0.000E+00;&quot;羈&quot;"/>
    <numFmt numFmtId="179" formatCode="0.00E+00;&quot;羈&quot;"/>
    <numFmt numFmtId="180" formatCode="0.0E+00;&quot;羈&quot;"/>
    <numFmt numFmtId="181" formatCode="0.00000E+00;&quot;羈&quot;"/>
    <numFmt numFmtId="182" formatCode="0.000000E+00;&quot;羈&quot;"/>
    <numFmt numFmtId="183" formatCode="0.0000000E+00;&quot;羈&quot;"/>
    <numFmt numFmtId="184" formatCode="0.00000000E+00;&quot;羈&quot;"/>
    <numFmt numFmtId="185" formatCode="_(* #,##0.0_);_(* \(#,##0.0\);_(* &quot;-&quot;??_);_(@_)"/>
    <numFmt numFmtId="186" formatCode="_(* #,##0_);_(* \(#,##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h:mm:ss\ AM/PM"/>
    <numFmt numFmtId="192" formatCode="[$-409]dddd\,\ mmmm\ dd\,\ yyyy"/>
  </numFmts>
  <fonts count="42"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36"/>
      <name val="Times New Roman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7"/>
      <name val="Times New Roman"/>
      <family val="1"/>
    </font>
    <font>
      <sz val="8"/>
      <name val=".VnTime"/>
      <family val="2"/>
    </font>
    <font>
      <b/>
      <sz val="8"/>
      <name val="Times New Roman"/>
      <family val="1"/>
    </font>
    <font>
      <sz val="12"/>
      <color indexed="9"/>
      <name val="Times New Roman"/>
      <family val="1"/>
    </font>
    <font>
      <sz val="13"/>
      <color indexed="9"/>
      <name val="Times New Roman"/>
      <family val="1"/>
    </font>
    <font>
      <sz val="12"/>
      <color indexed="9"/>
      <name val=".VnTime"/>
      <family val="2"/>
    </font>
    <font>
      <b/>
      <sz val="12"/>
      <color indexed="9"/>
      <name val=".VnTime"/>
      <family val="2"/>
    </font>
    <font>
      <sz val="7"/>
      <color indexed="9"/>
      <name val="Times New Roman"/>
      <family val="1"/>
    </font>
    <font>
      <sz val="8"/>
      <color indexed="9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49" fontId="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49" fontId="0" fillId="24" borderId="0" xfId="0" applyNumberFormat="1" applyFont="1" applyFill="1" applyBorder="1" applyAlignment="1">
      <alignment/>
    </xf>
    <xf numFmtId="49" fontId="22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horizontal="center"/>
    </xf>
    <xf numFmtId="49" fontId="23" fillId="24" borderId="0" xfId="0" applyNumberFormat="1" applyFont="1" applyFill="1" applyAlignment="1">
      <alignment/>
    </xf>
    <xf numFmtId="49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/>
    </xf>
    <xf numFmtId="49" fontId="0" fillId="24" borderId="11" xfId="0" applyNumberFormat="1" applyFont="1" applyFill="1" applyBorder="1" applyAlignment="1">
      <alignment/>
    </xf>
    <xf numFmtId="49" fontId="20" fillId="24" borderId="11" xfId="0" applyNumberFormat="1" applyFont="1" applyFill="1" applyBorder="1" applyAlignment="1" applyProtection="1">
      <alignment horizontal="center" vertical="center"/>
      <protection/>
    </xf>
    <xf numFmtId="49" fontId="28" fillId="24" borderId="0" xfId="0" applyNumberFormat="1" applyFont="1" applyFill="1" applyBorder="1" applyAlignment="1">
      <alignment/>
    </xf>
    <xf numFmtId="49" fontId="29" fillId="24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24" borderId="0" xfId="59" applyNumberFormat="1" applyFont="1" applyFill="1" applyBorder="1" applyAlignment="1" applyProtection="1">
      <alignment horizontal="left" vertical="center"/>
      <protection/>
    </xf>
    <xf numFmtId="49" fontId="31" fillId="24" borderId="0" xfId="0" applyNumberFormat="1" applyFont="1" applyFill="1" applyBorder="1" applyAlignment="1">
      <alignment horizontal="center" wrapText="1"/>
    </xf>
    <xf numFmtId="49" fontId="30" fillId="24" borderId="0" xfId="0" applyNumberFormat="1" applyFont="1" applyFill="1" applyBorder="1" applyAlignment="1">
      <alignment horizontal="center" wrapText="1"/>
    </xf>
    <xf numFmtId="49" fontId="31" fillId="24" borderId="0" xfId="0" applyNumberFormat="1" applyFont="1" applyFill="1" applyAlignment="1">
      <alignment/>
    </xf>
    <xf numFmtId="49" fontId="31" fillId="24" borderId="0" xfId="0" applyNumberFormat="1" applyFont="1" applyFill="1" applyAlignment="1">
      <alignment/>
    </xf>
    <xf numFmtId="49" fontId="30" fillId="24" borderId="0" xfId="0" applyNumberFormat="1" applyFont="1" applyFill="1" applyAlignment="1">
      <alignment/>
    </xf>
    <xf numFmtId="49" fontId="31" fillId="24" borderId="0" xfId="0" applyNumberFormat="1" applyFont="1" applyFill="1" applyAlignment="1">
      <alignment wrapText="1"/>
    </xf>
    <xf numFmtId="3" fontId="20" fillId="24" borderId="11" xfId="0" applyNumberFormat="1" applyFont="1" applyFill="1" applyBorder="1" applyAlignment="1" applyProtection="1">
      <alignment horizontal="center" vertical="center"/>
      <protection/>
    </xf>
    <xf numFmtId="10" fontId="0" fillId="24" borderId="0" xfId="0" applyNumberFormat="1" applyFont="1" applyFill="1" applyBorder="1" applyAlignment="1">
      <alignment/>
    </xf>
    <xf numFmtId="10" fontId="0" fillId="24" borderId="10" xfId="0" applyNumberFormat="1" applyFont="1" applyFill="1" applyBorder="1" applyAlignment="1">
      <alignment/>
    </xf>
    <xf numFmtId="10" fontId="0" fillId="24" borderId="0" xfId="0" applyNumberFormat="1" applyFont="1" applyFill="1" applyBorder="1" applyAlignment="1">
      <alignment/>
    </xf>
    <xf numFmtId="10" fontId="31" fillId="24" borderId="0" xfId="0" applyNumberFormat="1" applyFont="1" applyFill="1" applyAlignment="1">
      <alignment/>
    </xf>
    <xf numFmtId="10" fontId="0" fillId="24" borderId="0" xfId="0" applyNumberFormat="1" applyFont="1" applyFill="1" applyAlignment="1">
      <alignment/>
    </xf>
    <xf numFmtId="49" fontId="0" fillId="24" borderId="0" xfId="0" applyNumberFormat="1" applyFill="1" applyBorder="1" applyAlignment="1">
      <alignment/>
    </xf>
    <xf numFmtId="3" fontId="22" fillId="4" borderId="11" xfId="0" applyNumberFormat="1" applyFont="1" applyFill="1" applyBorder="1" applyAlignment="1" applyProtection="1">
      <alignment horizontal="right" vertical="center"/>
      <protection/>
    </xf>
    <xf numFmtId="3" fontId="22" fillId="24" borderId="11" xfId="0" applyNumberFormat="1" applyFont="1" applyFill="1" applyBorder="1" applyAlignment="1" applyProtection="1">
      <alignment horizontal="right" vertical="center"/>
      <protection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 wrapText="1"/>
    </xf>
    <xf numFmtId="3" fontId="0" fillId="24" borderId="0" xfId="0" applyNumberFormat="1" applyFill="1" applyAlignment="1">
      <alignment/>
    </xf>
    <xf numFmtId="3" fontId="0" fillId="24" borderId="0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21" fillId="4" borderId="11" xfId="0" applyNumberFormat="1" applyFont="1" applyFill="1" applyBorder="1" applyAlignment="1" applyProtection="1">
      <alignment horizontal="right" vertical="center"/>
      <protection/>
    </xf>
    <xf numFmtId="3" fontId="23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 horizontal="center"/>
    </xf>
    <xf numFmtId="3" fontId="21" fillId="3" borderId="11" xfId="0" applyNumberFormat="1" applyFont="1" applyFill="1" applyBorder="1" applyAlignment="1" applyProtection="1">
      <alignment horizontal="right" vertical="center"/>
      <protection/>
    </xf>
    <xf numFmtId="0" fontId="23" fillId="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0" fontId="21" fillId="4" borderId="11" xfId="0" applyNumberFormat="1" applyFont="1" applyFill="1" applyBorder="1" applyAlignment="1" applyProtection="1">
      <alignment horizontal="right" vertical="center"/>
      <protection/>
    </xf>
    <xf numFmtId="3" fontId="22" fillId="3" borderId="11" xfId="0" applyNumberFormat="1" applyFont="1" applyFill="1" applyBorder="1" applyAlignment="1">
      <alignment horizontal="right" vertical="center"/>
    </xf>
    <xf numFmtId="10" fontId="22" fillId="4" borderId="11" xfId="0" applyNumberFormat="1" applyFont="1" applyFill="1" applyBorder="1" applyAlignment="1" applyProtection="1">
      <alignment horizontal="right" vertical="center"/>
      <protection/>
    </xf>
    <xf numFmtId="3" fontId="22" fillId="7" borderId="11" xfId="0" applyNumberFormat="1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left" vertical="center"/>
    </xf>
    <xf numFmtId="0" fontId="23" fillId="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49" fontId="0" fillId="24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3" fontId="33" fillId="0" borderId="11" xfId="0" applyNumberFormat="1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/>
    </xf>
    <xf numFmtId="3" fontId="33" fillId="0" borderId="12" xfId="0" applyNumberFormat="1" applyFont="1" applyFill="1" applyBorder="1" applyAlignment="1" applyProtection="1">
      <alignment vertical="center"/>
      <protection/>
    </xf>
    <xf numFmtId="49" fontId="26" fillId="0" borderId="11" xfId="0" applyNumberFormat="1" applyFont="1" applyFill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wrapText="1"/>
    </xf>
    <xf numFmtId="2" fontId="31" fillId="0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/>
    </xf>
    <xf numFmtId="3" fontId="36" fillId="24" borderId="0" xfId="0" applyNumberFormat="1" applyFont="1" applyFill="1" applyBorder="1" applyAlignment="1">
      <alignment/>
    </xf>
    <xf numFmtId="3" fontId="38" fillId="24" borderId="0" xfId="0" applyNumberFormat="1" applyFont="1" applyFill="1" applyBorder="1" applyAlignment="1">
      <alignment/>
    </xf>
    <xf numFmtId="3" fontId="39" fillId="24" borderId="0" xfId="0" applyNumberFormat="1" applyFont="1" applyFill="1" applyBorder="1" applyAlignment="1">
      <alignment/>
    </xf>
    <xf numFmtId="3" fontId="36" fillId="24" borderId="0" xfId="0" applyNumberFormat="1" applyFont="1" applyFill="1" applyBorder="1" applyAlignment="1">
      <alignment/>
    </xf>
    <xf numFmtId="0" fontId="37" fillId="24" borderId="0" xfId="0" applyFont="1" applyFill="1" applyBorder="1" applyAlignment="1">
      <alignment horizontal="right"/>
    </xf>
    <xf numFmtId="0" fontId="38" fillId="0" borderId="0" xfId="0" applyFont="1" applyBorder="1" applyAlignment="1">
      <alignment horizontal="right"/>
    </xf>
    <xf numFmtId="49" fontId="38" fillId="24" borderId="0" xfId="0" applyNumberFormat="1" applyFont="1" applyFill="1" applyBorder="1" applyAlignment="1">
      <alignment/>
    </xf>
    <xf numFmtId="49" fontId="39" fillId="24" borderId="0" xfId="0" applyNumberFormat="1" applyFont="1" applyFill="1" applyBorder="1" applyAlignment="1">
      <alignment/>
    </xf>
    <xf numFmtId="49" fontId="36" fillId="24" borderId="0" xfId="0" applyNumberFormat="1" applyFont="1" applyFill="1" applyBorder="1" applyAlignment="1">
      <alignment/>
    </xf>
    <xf numFmtId="49" fontId="36" fillId="24" borderId="0" xfId="0" applyNumberFormat="1" applyFont="1" applyFill="1" applyBorder="1" applyAlignment="1">
      <alignment/>
    </xf>
    <xf numFmtId="0" fontId="40" fillId="24" borderId="0" xfId="0" applyFont="1" applyFill="1" applyBorder="1" applyAlignment="1">
      <alignment horizontal="right"/>
    </xf>
    <xf numFmtId="3" fontId="40" fillId="24" borderId="0" xfId="0" applyNumberFormat="1" applyFont="1" applyFill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3" fontId="33" fillId="4" borderId="11" xfId="0" applyNumberFormat="1" applyFont="1" applyFill="1" applyBorder="1" applyAlignment="1" applyProtection="1">
      <alignment vertical="center"/>
      <protection/>
    </xf>
    <xf numFmtId="10" fontId="33" fillId="4" borderId="11" xfId="0" applyNumberFormat="1" applyFont="1" applyFill="1" applyBorder="1" applyAlignment="1" applyProtection="1">
      <alignment vertical="center"/>
      <protection/>
    </xf>
    <xf numFmtId="0" fontId="35" fillId="4" borderId="11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left" wrapText="1"/>
    </xf>
    <xf numFmtId="0" fontId="25" fillId="4" borderId="11" xfId="0" applyFont="1" applyFill="1" applyBorder="1" applyAlignment="1">
      <alignment horizontal="left"/>
    </xf>
    <xf numFmtId="3" fontId="33" fillId="4" borderId="12" xfId="0" applyNumberFormat="1" applyFont="1" applyFill="1" applyBorder="1" applyAlignment="1" applyProtection="1">
      <alignment vertical="center"/>
      <protection/>
    </xf>
    <xf numFmtId="3" fontId="33" fillId="3" borderId="11" xfId="0" applyNumberFormat="1" applyFont="1" applyFill="1" applyBorder="1" applyAlignment="1" applyProtection="1">
      <alignment vertical="center"/>
      <protection/>
    </xf>
    <xf numFmtId="3" fontId="33" fillId="3" borderId="11" xfId="0" applyNumberFormat="1" applyFont="1" applyFill="1" applyBorder="1" applyAlignment="1">
      <alignment/>
    </xf>
    <xf numFmtId="3" fontId="34" fillId="7" borderId="11" xfId="0" applyNumberFormat="1" applyFont="1" applyFill="1" applyBorder="1" applyAlignment="1">
      <alignment/>
    </xf>
    <xf numFmtId="49" fontId="26" fillId="24" borderId="13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49" fontId="30" fillId="24" borderId="0" xfId="0" applyNumberFormat="1" applyFont="1" applyFill="1" applyBorder="1" applyAlignment="1">
      <alignment horizontal="center" wrapText="1"/>
    </xf>
    <xf numFmtId="49" fontId="27" fillId="24" borderId="15" xfId="0" applyNumberFormat="1" applyFont="1" applyFill="1" applyBorder="1" applyAlignment="1" applyProtection="1">
      <alignment horizontal="center" vertical="center" wrapText="1"/>
      <protection/>
    </xf>
    <xf numFmtId="49" fontId="27" fillId="24" borderId="12" xfId="0" applyNumberFormat="1" applyFont="1" applyFill="1" applyBorder="1" applyAlignment="1" applyProtection="1">
      <alignment horizontal="center" vertical="center" wrapText="1"/>
      <protection/>
    </xf>
    <xf numFmtId="49" fontId="32" fillId="24" borderId="0" xfId="0" applyNumberFormat="1" applyFont="1" applyFill="1" applyBorder="1" applyAlignment="1">
      <alignment horizontal="center" wrapText="1"/>
    </xf>
    <xf numFmtId="0" fontId="24" fillId="24" borderId="16" xfId="0" applyNumberFormat="1" applyFont="1" applyFill="1" applyBorder="1" applyAlignment="1">
      <alignment horizontal="center" vertical="center" wrapText="1"/>
    </xf>
    <xf numFmtId="0" fontId="24" fillId="24" borderId="17" xfId="0" applyNumberFormat="1" applyFont="1" applyFill="1" applyBorder="1" applyAlignment="1">
      <alignment horizontal="center" vertical="center" wrapText="1"/>
    </xf>
    <xf numFmtId="0" fontId="24" fillId="24" borderId="18" xfId="0" applyNumberFormat="1" applyFont="1" applyFill="1" applyBorder="1" applyAlignment="1">
      <alignment horizontal="center" vertical="center" wrapText="1"/>
    </xf>
    <xf numFmtId="0" fontId="24" fillId="24" borderId="19" xfId="0" applyNumberFormat="1" applyFont="1" applyFill="1" applyBorder="1" applyAlignment="1">
      <alignment horizontal="center" vertical="center" wrapText="1"/>
    </xf>
    <xf numFmtId="0" fontId="24" fillId="24" borderId="20" xfId="0" applyNumberFormat="1" applyFont="1" applyFill="1" applyBorder="1" applyAlignment="1">
      <alignment horizontal="center" vertical="center" wrapText="1"/>
    </xf>
    <xf numFmtId="0" fontId="24" fillId="24" borderId="2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left"/>
    </xf>
    <xf numFmtId="49" fontId="27" fillId="24" borderId="0" xfId="0" applyNumberFormat="1" applyFont="1" applyFill="1" applyBorder="1" applyAlignment="1">
      <alignment horizontal="left" wrapText="1"/>
    </xf>
    <xf numFmtId="49" fontId="24" fillId="24" borderId="0" xfId="0" applyNumberFormat="1" applyFont="1" applyFill="1" applyBorder="1" applyAlignment="1">
      <alignment horizontal="left" wrapText="1"/>
    </xf>
    <xf numFmtId="49" fontId="26" fillId="24" borderId="13" xfId="0" applyNumberFormat="1" applyFont="1" applyFill="1" applyBorder="1" applyAlignment="1" applyProtection="1">
      <alignment horizontal="center" vertical="center" wrapText="1"/>
      <protection/>
    </xf>
    <xf numFmtId="49" fontId="26" fillId="24" borderId="22" xfId="0" applyNumberFormat="1" applyFont="1" applyFill="1" applyBorder="1" applyAlignment="1">
      <alignment horizontal="center" vertical="center" wrapText="1"/>
    </xf>
    <xf numFmtId="49" fontId="26" fillId="24" borderId="17" xfId="0" applyNumberFormat="1" applyFont="1" applyFill="1" applyBorder="1" applyAlignment="1">
      <alignment horizontal="center" vertical="center" wrapText="1"/>
    </xf>
    <xf numFmtId="49" fontId="26" fillId="24" borderId="19" xfId="0" applyNumberFormat="1" applyFont="1" applyFill="1" applyBorder="1" applyAlignment="1">
      <alignment horizontal="center" vertical="center" wrapText="1"/>
    </xf>
    <xf numFmtId="49" fontId="26" fillId="24" borderId="21" xfId="0" applyNumberFormat="1" applyFont="1" applyFill="1" applyBorder="1" applyAlignment="1">
      <alignment horizontal="center" vertical="center" wrapText="1"/>
    </xf>
    <xf numFmtId="49" fontId="26" fillId="24" borderId="15" xfId="0" applyNumberFormat="1" applyFont="1" applyFill="1" applyBorder="1" applyAlignment="1" applyProtection="1">
      <alignment horizontal="center" vertical="center" wrapText="1"/>
      <protection/>
    </xf>
    <xf numFmtId="49" fontId="26" fillId="24" borderId="23" xfId="0" applyNumberFormat="1" applyFont="1" applyFill="1" applyBorder="1" applyAlignment="1" applyProtection="1">
      <alignment horizontal="center" vertical="center" wrapText="1"/>
      <protection/>
    </xf>
    <xf numFmtId="49" fontId="26" fillId="24" borderId="12" xfId="0" applyNumberFormat="1" applyFont="1" applyFill="1" applyBorder="1" applyAlignment="1" applyProtection="1">
      <alignment horizontal="center" vertical="center" wrapText="1"/>
      <protection/>
    </xf>
    <xf numFmtId="49" fontId="21" fillId="24" borderId="0" xfId="0" applyNumberFormat="1" applyFont="1" applyFill="1" applyAlignment="1">
      <alignment horizontal="center"/>
    </xf>
    <xf numFmtId="49" fontId="21" fillId="24" borderId="0" xfId="0" applyNumberFormat="1" applyFont="1" applyFill="1" applyAlignment="1">
      <alignment horizontal="center" wrapText="1"/>
    </xf>
    <xf numFmtId="49" fontId="22" fillId="24" borderId="0" xfId="0" applyNumberFormat="1" applyFont="1" applyFill="1" applyAlignment="1">
      <alignment horizontal="center"/>
    </xf>
    <xf numFmtId="49" fontId="26" fillId="24" borderId="16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 horizontal="center" vertical="center" wrapText="1"/>
    </xf>
    <xf numFmtId="49" fontId="26" fillId="24" borderId="20" xfId="0" applyNumberFormat="1" applyFont="1" applyFill="1" applyBorder="1" applyAlignment="1">
      <alignment horizontal="center" vertical="center" wrapText="1"/>
    </xf>
    <xf numFmtId="1" fontId="27" fillId="24" borderId="15" xfId="0" applyNumberFormat="1" applyFont="1" applyFill="1" applyBorder="1" applyAlignment="1">
      <alignment horizontal="center" vertical="center"/>
    </xf>
    <xf numFmtId="1" fontId="27" fillId="24" borderId="23" xfId="0" applyNumberFormat="1" applyFont="1" applyFill="1" applyBorder="1" applyAlignment="1">
      <alignment horizontal="center" vertical="center"/>
    </xf>
    <xf numFmtId="1" fontId="27" fillId="24" borderId="12" xfId="0" applyNumberFormat="1" applyFont="1" applyFill="1" applyBorder="1" applyAlignment="1">
      <alignment horizontal="center" vertical="center"/>
    </xf>
    <xf numFmtId="49" fontId="25" fillId="24" borderId="15" xfId="0" applyNumberFormat="1" applyFont="1" applyFill="1" applyBorder="1" applyAlignment="1" applyProtection="1">
      <alignment horizontal="center" vertical="center" wrapText="1"/>
      <protection/>
    </xf>
    <xf numFmtId="49" fontId="25" fillId="24" borderId="23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32" fillId="24" borderId="0" xfId="0" applyNumberFormat="1" applyFont="1" applyFill="1" applyBorder="1" applyAlignment="1">
      <alignment horizontal="center" vertical="center"/>
    </xf>
    <xf numFmtId="49" fontId="30" fillId="24" borderId="0" xfId="0" applyNumberFormat="1" applyFont="1" applyFill="1" applyBorder="1" applyAlignment="1">
      <alignment horizontal="center" vertical="center"/>
    </xf>
    <xf numFmtId="10" fontId="26" fillId="24" borderId="13" xfId="0" applyNumberFormat="1" applyFont="1" applyFill="1" applyBorder="1" applyAlignment="1" applyProtection="1">
      <alignment horizontal="center" vertical="center" wrapText="1"/>
      <protection/>
    </xf>
    <xf numFmtId="10" fontId="26" fillId="24" borderId="22" xfId="0" applyNumberFormat="1" applyFont="1" applyFill="1" applyBorder="1" applyAlignment="1">
      <alignment horizontal="center" vertical="center" wrapText="1"/>
    </xf>
    <xf numFmtId="10" fontId="26" fillId="24" borderId="14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 applyProtection="1">
      <alignment horizontal="center" vertical="center" wrapText="1"/>
      <protection/>
    </xf>
    <xf numFmtId="49" fontId="26" fillId="24" borderId="24" xfId="0" applyNumberFormat="1" applyFont="1" applyFill="1" applyBorder="1" applyAlignment="1" applyProtection="1">
      <alignment horizontal="center" vertical="center" wrapText="1"/>
      <protection/>
    </xf>
    <xf numFmtId="49" fontId="26" fillId="24" borderId="17" xfId="0" applyNumberFormat="1" applyFont="1" applyFill="1" applyBorder="1" applyAlignment="1" applyProtection="1">
      <alignment horizontal="center" vertical="center" wrapText="1"/>
      <protection/>
    </xf>
    <xf numFmtId="49" fontId="26" fillId="24" borderId="11" xfId="0" applyNumberFormat="1" applyFont="1" applyFill="1" applyBorder="1" applyAlignment="1" applyProtection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49" fontId="30" fillId="24" borderId="0" xfId="0" applyNumberFormat="1" applyFont="1" applyFill="1" applyAlignment="1">
      <alignment horizontal="center"/>
    </xf>
    <xf numFmtId="49" fontId="31" fillId="24" borderId="0" xfId="0" applyNumberFormat="1" applyFont="1" applyFill="1" applyAlignment="1">
      <alignment horizontal="center"/>
    </xf>
    <xf numFmtId="49" fontId="31" fillId="24" borderId="0" xfId="0" applyNumberFormat="1" applyFont="1" applyFill="1" applyAlignment="1">
      <alignment horizontal="left"/>
    </xf>
    <xf numFmtId="49" fontId="23" fillId="4" borderId="15" xfId="0" applyNumberFormat="1" applyFont="1" applyFill="1" applyBorder="1" applyAlignment="1" applyProtection="1">
      <alignment horizontal="left" vertical="center" wrapText="1"/>
      <protection/>
    </xf>
    <xf numFmtId="49" fontId="23" fillId="4" borderId="12" xfId="0" applyNumberFormat="1" applyFont="1" applyFill="1" applyBorder="1" applyAlignment="1" applyProtection="1">
      <alignment horizontal="left" vertical="center" wrapText="1"/>
      <protection/>
    </xf>
    <xf numFmtId="49" fontId="31" fillId="24" borderId="0" xfId="0" applyNumberFormat="1" applyFont="1" applyFill="1" applyAlignment="1">
      <alignment horizontal="center" wrapText="1"/>
    </xf>
    <xf numFmtId="49" fontId="31" fillId="24" borderId="0" xfId="0" applyNumberFormat="1" applyFont="1" applyFill="1" applyAlignment="1">
      <alignment horizontal="left" wrapText="1"/>
    </xf>
    <xf numFmtId="49" fontId="36" fillId="24" borderId="0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/>
    </xf>
    <xf numFmtId="49" fontId="32" fillId="0" borderId="24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wrapText="1"/>
    </xf>
    <xf numFmtId="49" fontId="31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49" fontId="32" fillId="0" borderId="24" xfId="0" applyNumberFormat="1" applyFont="1" applyFill="1" applyBorder="1" applyAlignment="1">
      <alignment horizontal="center" wrapText="1"/>
    </xf>
    <xf numFmtId="49" fontId="32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 wrapText="1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23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49" fontId="26" fillId="0" borderId="11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5" fillId="4" borderId="15" xfId="0" applyNumberFormat="1" applyFont="1" applyFill="1" applyBorder="1" applyAlignment="1" applyProtection="1">
      <alignment horizontal="center" vertical="center" wrapText="1"/>
      <protection/>
    </xf>
    <xf numFmtId="49" fontId="25" fillId="4" borderId="12" xfId="0" applyNumberFormat="1" applyFont="1" applyFill="1" applyBorder="1" applyAlignment="1" applyProtection="1">
      <alignment horizontal="center" vertical="center" wrapText="1"/>
      <protection/>
    </xf>
    <xf numFmtId="49" fontId="27" fillId="0" borderId="15" xfId="0" applyNumberFormat="1" applyFont="1" applyFill="1" applyBorder="1" applyAlignment="1" applyProtection="1">
      <alignment horizontal="center" vertical="center" wrapText="1"/>
      <protection/>
    </xf>
    <xf numFmtId="49" fontId="27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 applyProtection="1">
      <alignment horizontal="center" vertical="center" wrapText="1"/>
      <protection/>
    </xf>
    <xf numFmtId="49" fontId="26" fillId="0" borderId="17" xfId="0" applyNumberFormat="1" applyFont="1" applyFill="1" applyBorder="1" applyAlignment="1" applyProtection="1">
      <alignment horizontal="center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26" fillId="0" borderId="23" xfId="0" applyNumberFormat="1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685925" y="257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1685925" y="257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2382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12382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12382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0</xdr:colOff>
      <xdr:row>7</xdr:row>
      <xdr:rowOff>0</xdr:rowOff>
    </xdr:from>
    <xdr:ext cx="85725" cy="247650"/>
    <xdr:sp fLocksText="0">
      <xdr:nvSpPr>
        <xdr:cNvPr id="4" name="Text Box 1"/>
        <xdr:cNvSpPr txBox="1">
          <a:spLocks noChangeArrowheads="1"/>
        </xdr:cNvSpPr>
      </xdr:nvSpPr>
      <xdr:spPr>
        <a:xfrm>
          <a:off x="11582400" y="15240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0</xdr:colOff>
      <xdr:row>7</xdr:row>
      <xdr:rowOff>0</xdr:rowOff>
    </xdr:from>
    <xdr:ext cx="85725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11582400" y="15240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Downloads\THONG%20KE%2002%20THANG%202016%20TOAN%20TI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SOC TRANG"/>
      <sheetName val="KE SACH"/>
      <sheetName val="CU LAO DUNG"/>
      <sheetName val="CHAU THANH"/>
      <sheetName val="MỸ TÚ"/>
      <sheetName val="LONG PHU"/>
      <sheetName val="MỸ XUYEN"/>
      <sheetName val="TRAN ĐỀ"/>
      <sheetName val="THANH TRI"/>
      <sheetName val="NGA NAM"/>
      <sheetName val="VINH CHAU"/>
      <sheetName val="CỤC THADS"/>
      <sheetName val="TOAN TINH"/>
    </sheetNames>
    <sheetDataSet>
      <sheetData sheetId="12">
        <row r="12">
          <cell r="DT12">
            <v>5516</v>
          </cell>
          <cell r="ER12">
            <v>804962004</v>
          </cell>
        </row>
        <row r="13">
          <cell r="DT13">
            <v>406</v>
          </cell>
          <cell r="ER13">
            <v>191331099</v>
          </cell>
        </row>
        <row r="14">
          <cell r="DT14">
            <v>3</v>
          </cell>
          <cell r="DV14">
            <v>3</v>
          </cell>
          <cell r="DW14">
            <v>0</v>
          </cell>
          <cell r="DX14">
            <v>0</v>
          </cell>
          <cell r="EA14">
            <v>3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R14">
            <v>1600</v>
          </cell>
          <cell r="ET14">
            <v>1600</v>
          </cell>
          <cell r="EU14">
            <v>0</v>
          </cell>
          <cell r="EV14">
            <v>0</v>
          </cell>
          <cell r="EY14">
            <v>1600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</row>
        <row r="15">
          <cell r="DT15">
            <v>8</v>
          </cell>
          <cell r="DV15">
            <v>8</v>
          </cell>
          <cell r="DW15">
            <v>0</v>
          </cell>
          <cell r="DX15">
            <v>0</v>
          </cell>
          <cell r="EA15">
            <v>1</v>
          </cell>
          <cell r="EB15">
            <v>0</v>
          </cell>
          <cell r="EC15">
            <v>7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R15">
            <v>133702</v>
          </cell>
          <cell r="ET15">
            <v>133702</v>
          </cell>
          <cell r="EU15">
            <v>0</v>
          </cell>
          <cell r="EV15">
            <v>0</v>
          </cell>
          <cell r="EY15">
            <v>13808</v>
          </cell>
          <cell r="EZ15">
            <v>0</v>
          </cell>
          <cell r="FA15">
            <v>0</v>
          </cell>
          <cell r="FB15">
            <v>119894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</row>
        <row r="16">
          <cell r="DT16">
            <v>137</v>
          </cell>
          <cell r="DV16">
            <v>4</v>
          </cell>
          <cell r="DW16">
            <v>3</v>
          </cell>
          <cell r="DX16">
            <v>0</v>
          </cell>
          <cell r="EA16">
            <v>3</v>
          </cell>
          <cell r="EB16">
            <v>1</v>
          </cell>
          <cell r="EC16">
            <v>105</v>
          </cell>
          <cell r="ED16">
            <v>21</v>
          </cell>
          <cell r="EE16">
            <v>0</v>
          </cell>
          <cell r="EF16">
            <v>0</v>
          </cell>
          <cell r="EG16">
            <v>4</v>
          </cell>
          <cell r="EH16">
            <v>0</v>
          </cell>
          <cell r="ER16">
            <v>63008491</v>
          </cell>
          <cell r="ET16">
            <v>291870</v>
          </cell>
          <cell r="EU16">
            <v>760081</v>
          </cell>
          <cell r="EV16">
            <v>0</v>
          </cell>
          <cell r="EY16">
            <v>43066</v>
          </cell>
          <cell r="EZ16">
            <v>39149</v>
          </cell>
          <cell r="FA16">
            <v>0</v>
          </cell>
          <cell r="FB16">
            <v>56756342</v>
          </cell>
          <cell r="FC16">
            <v>196979</v>
          </cell>
          <cell r="FD16">
            <v>0</v>
          </cell>
          <cell r="FE16">
            <v>0</v>
          </cell>
          <cell r="FF16">
            <v>5212874</v>
          </cell>
          <cell r="FG16">
            <v>0</v>
          </cell>
        </row>
        <row r="17">
          <cell r="DT17">
            <v>105</v>
          </cell>
          <cell r="DV17">
            <v>6</v>
          </cell>
          <cell r="DW17">
            <v>0</v>
          </cell>
          <cell r="DX17">
            <v>0</v>
          </cell>
          <cell r="EA17">
            <v>1</v>
          </cell>
          <cell r="EB17">
            <v>0</v>
          </cell>
          <cell r="EC17">
            <v>65</v>
          </cell>
          <cell r="ED17">
            <v>36</v>
          </cell>
          <cell r="EE17">
            <v>2</v>
          </cell>
          <cell r="EF17">
            <v>0</v>
          </cell>
          <cell r="EG17">
            <v>0</v>
          </cell>
          <cell r="EH17">
            <v>1</v>
          </cell>
          <cell r="ER17">
            <v>98039315</v>
          </cell>
          <cell r="ET17">
            <v>76535</v>
          </cell>
          <cell r="EU17">
            <v>0</v>
          </cell>
          <cell r="EV17">
            <v>0</v>
          </cell>
          <cell r="EY17">
            <v>52200</v>
          </cell>
          <cell r="EZ17">
            <v>0</v>
          </cell>
          <cell r="FA17">
            <v>0</v>
          </cell>
          <cell r="FB17">
            <v>97108160</v>
          </cell>
          <cell r="FC17">
            <v>496350</v>
          </cell>
          <cell r="FD17">
            <v>270931</v>
          </cell>
          <cell r="FE17">
            <v>0</v>
          </cell>
          <cell r="FF17">
            <v>0</v>
          </cell>
          <cell r="FG17">
            <v>111674</v>
          </cell>
        </row>
        <row r="18">
          <cell r="DT18">
            <v>57</v>
          </cell>
          <cell r="DV18">
            <v>4</v>
          </cell>
          <cell r="DW18">
            <v>0</v>
          </cell>
          <cell r="DX18">
            <v>0</v>
          </cell>
          <cell r="EA18">
            <v>3</v>
          </cell>
          <cell r="EB18">
            <v>0</v>
          </cell>
          <cell r="EC18">
            <v>38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16</v>
          </cell>
          <cell r="ER18">
            <v>14173112</v>
          </cell>
          <cell r="ET18">
            <v>12692</v>
          </cell>
          <cell r="EU18">
            <v>0</v>
          </cell>
          <cell r="EV18">
            <v>0</v>
          </cell>
          <cell r="EY18">
            <v>201826</v>
          </cell>
          <cell r="EZ18">
            <v>0</v>
          </cell>
          <cell r="FA18">
            <v>0</v>
          </cell>
          <cell r="FB18">
            <v>13741349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229937</v>
          </cell>
        </row>
        <row r="19">
          <cell r="DT19">
            <v>28</v>
          </cell>
          <cell r="DV19">
            <v>4</v>
          </cell>
          <cell r="DW19">
            <v>1</v>
          </cell>
          <cell r="DX19">
            <v>0</v>
          </cell>
          <cell r="EA19">
            <v>2</v>
          </cell>
          <cell r="EB19">
            <v>1</v>
          </cell>
          <cell r="EC19">
            <v>3</v>
          </cell>
          <cell r="ED19">
            <v>1</v>
          </cell>
          <cell r="EE19">
            <v>0</v>
          </cell>
          <cell r="EF19">
            <v>0</v>
          </cell>
          <cell r="EG19">
            <v>13</v>
          </cell>
          <cell r="EH19">
            <v>7</v>
          </cell>
          <cell r="ER19">
            <v>6624487</v>
          </cell>
          <cell r="ET19">
            <v>24434</v>
          </cell>
          <cell r="EU19">
            <v>7356</v>
          </cell>
          <cell r="EV19">
            <v>0</v>
          </cell>
          <cell r="EY19">
            <v>6150</v>
          </cell>
          <cell r="EZ19">
            <v>17000</v>
          </cell>
          <cell r="FA19">
            <v>0</v>
          </cell>
          <cell r="FB19">
            <v>10154</v>
          </cell>
          <cell r="FC19">
            <v>5650</v>
          </cell>
          <cell r="FD19">
            <v>0</v>
          </cell>
          <cell r="FE19">
            <v>0</v>
          </cell>
          <cell r="FF19">
            <v>6465366</v>
          </cell>
          <cell r="FG19">
            <v>112811</v>
          </cell>
        </row>
        <row r="20">
          <cell r="DT20">
            <v>51</v>
          </cell>
          <cell r="DV20">
            <v>16</v>
          </cell>
          <cell r="DW20">
            <v>0</v>
          </cell>
          <cell r="DX20">
            <v>0</v>
          </cell>
          <cell r="EA20">
            <v>17</v>
          </cell>
          <cell r="EB20">
            <v>0</v>
          </cell>
          <cell r="EC20">
            <v>9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25</v>
          </cell>
          <cell r="ER20">
            <v>3297772</v>
          </cell>
          <cell r="ET20">
            <v>132504</v>
          </cell>
          <cell r="EU20">
            <v>0</v>
          </cell>
          <cell r="EV20">
            <v>0</v>
          </cell>
          <cell r="EY20">
            <v>214663</v>
          </cell>
          <cell r="EZ20">
            <v>0</v>
          </cell>
          <cell r="FA20">
            <v>0</v>
          </cell>
          <cell r="FB20">
            <v>1840168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1242941</v>
          </cell>
        </row>
        <row r="21">
          <cell r="DT21">
            <v>17</v>
          </cell>
          <cell r="DV21">
            <v>4</v>
          </cell>
          <cell r="DW21">
            <v>1</v>
          </cell>
          <cell r="DX21">
            <v>0</v>
          </cell>
          <cell r="EA21">
            <v>1</v>
          </cell>
          <cell r="EB21">
            <v>0</v>
          </cell>
          <cell r="EC21">
            <v>13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2</v>
          </cell>
          <cell r="ER21">
            <v>6052620</v>
          </cell>
          <cell r="ET21">
            <v>44755</v>
          </cell>
          <cell r="EU21">
            <v>11011</v>
          </cell>
          <cell r="EV21">
            <v>0</v>
          </cell>
          <cell r="EY21">
            <v>200</v>
          </cell>
          <cell r="EZ21">
            <v>0</v>
          </cell>
          <cell r="FA21">
            <v>0</v>
          </cell>
          <cell r="FB21">
            <v>5936009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105400</v>
          </cell>
        </row>
        <row r="22">
          <cell r="DT22">
            <v>5110</v>
          </cell>
          <cell r="ER22">
            <v>613630905</v>
          </cell>
        </row>
        <row r="23">
          <cell r="DT23">
            <v>1436</v>
          </cell>
          <cell r="ER23">
            <v>396578810</v>
          </cell>
        </row>
        <row r="24">
          <cell r="DT24">
            <v>89</v>
          </cell>
          <cell r="DV24">
            <v>30</v>
          </cell>
          <cell r="DW24">
            <v>0</v>
          </cell>
          <cell r="DX24">
            <v>0</v>
          </cell>
          <cell r="EA24">
            <v>21</v>
          </cell>
          <cell r="EB24">
            <v>0</v>
          </cell>
          <cell r="EC24">
            <v>44</v>
          </cell>
          <cell r="ED24">
            <v>17</v>
          </cell>
          <cell r="EE24">
            <v>0</v>
          </cell>
          <cell r="EF24">
            <v>0</v>
          </cell>
          <cell r="EG24">
            <v>0</v>
          </cell>
          <cell r="EH24">
            <v>7</v>
          </cell>
          <cell r="ER24">
            <v>53915155</v>
          </cell>
          <cell r="ET24">
            <v>40479</v>
          </cell>
          <cell r="EU24">
            <v>22642</v>
          </cell>
          <cell r="EV24">
            <v>0</v>
          </cell>
          <cell r="EY24">
            <v>13666</v>
          </cell>
          <cell r="EZ24">
            <v>0</v>
          </cell>
          <cell r="FA24">
            <v>0</v>
          </cell>
          <cell r="FB24">
            <v>53333421</v>
          </cell>
          <cell r="FC24">
            <v>427290</v>
          </cell>
          <cell r="FD24">
            <v>0</v>
          </cell>
          <cell r="FE24">
            <v>0</v>
          </cell>
          <cell r="FF24">
            <v>0</v>
          </cell>
          <cell r="FG24">
            <v>118136</v>
          </cell>
        </row>
        <row r="25">
          <cell r="DT25">
            <v>258</v>
          </cell>
          <cell r="DV25">
            <v>10</v>
          </cell>
          <cell r="DW25">
            <v>0</v>
          </cell>
          <cell r="DX25">
            <v>0</v>
          </cell>
          <cell r="EA25">
            <v>5</v>
          </cell>
          <cell r="EB25">
            <v>0</v>
          </cell>
          <cell r="EC25">
            <v>194</v>
          </cell>
          <cell r="ED25">
            <v>57</v>
          </cell>
          <cell r="EE25">
            <v>2</v>
          </cell>
          <cell r="EF25">
            <v>0</v>
          </cell>
          <cell r="EG25">
            <v>0</v>
          </cell>
          <cell r="EH25">
            <v>0</v>
          </cell>
          <cell r="ER25">
            <v>49743153</v>
          </cell>
          <cell r="ET25">
            <v>1223916</v>
          </cell>
          <cell r="EU25">
            <v>0</v>
          </cell>
          <cell r="EV25">
            <v>0</v>
          </cell>
          <cell r="EY25">
            <v>722014</v>
          </cell>
          <cell r="EZ25">
            <v>0</v>
          </cell>
          <cell r="FA25">
            <v>0</v>
          </cell>
          <cell r="FB25">
            <v>45179803</v>
          </cell>
          <cell r="FC25">
            <v>3749246</v>
          </cell>
          <cell r="FD25">
            <v>92090</v>
          </cell>
          <cell r="FE25">
            <v>0</v>
          </cell>
          <cell r="FF25">
            <v>0</v>
          </cell>
          <cell r="FG25">
            <v>0</v>
          </cell>
        </row>
        <row r="26">
          <cell r="DT26">
            <v>253</v>
          </cell>
          <cell r="DV26">
            <v>33</v>
          </cell>
          <cell r="DW26">
            <v>1</v>
          </cell>
          <cell r="DX26">
            <v>0</v>
          </cell>
          <cell r="EA26">
            <v>25</v>
          </cell>
          <cell r="EB26">
            <v>2</v>
          </cell>
          <cell r="EC26">
            <v>166</v>
          </cell>
          <cell r="ED26">
            <v>52</v>
          </cell>
          <cell r="EE26">
            <v>0</v>
          </cell>
          <cell r="EF26">
            <v>0</v>
          </cell>
          <cell r="EG26">
            <v>4</v>
          </cell>
          <cell r="EH26">
            <v>3</v>
          </cell>
          <cell r="ER26">
            <v>25830155</v>
          </cell>
          <cell r="ET26">
            <v>1389887</v>
          </cell>
          <cell r="EU26">
            <v>570883</v>
          </cell>
          <cell r="EV26">
            <v>0</v>
          </cell>
          <cell r="EY26">
            <v>1020070</v>
          </cell>
          <cell r="EZ26">
            <v>132386</v>
          </cell>
          <cell r="FA26">
            <v>0</v>
          </cell>
          <cell r="FB26">
            <v>22993800</v>
          </cell>
          <cell r="FC26">
            <v>1082165</v>
          </cell>
          <cell r="FD26">
            <v>0</v>
          </cell>
          <cell r="FE26">
            <v>0</v>
          </cell>
          <cell r="FF26">
            <v>13883</v>
          </cell>
          <cell r="FG26">
            <v>16968</v>
          </cell>
        </row>
        <row r="27">
          <cell r="DT27">
            <v>181</v>
          </cell>
          <cell r="DV27">
            <v>71</v>
          </cell>
          <cell r="DW27">
            <v>0</v>
          </cell>
          <cell r="DX27">
            <v>0</v>
          </cell>
          <cell r="EA27">
            <v>32</v>
          </cell>
          <cell r="EB27">
            <v>0</v>
          </cell>
          <cell r="EC27">
            <v>127</v>
          </cell>
          <cell r="ED27">
            <v>20</v>
          </cell>
          <cell r="EE27">
            <v>0</v>
          </cell>
          <cell r="EF27">
            <v>0</v>
          </cell>
          <cell r="EG27">
            <v>0</v>
          </cell>
          <cell r="EH27">
            <v>2</v>
          </cell>
          <cell r="ER27">
            <v>17038705</v>
          </cell>
          <cell r="ET27">
            <v>3923427</v>
          </cell>
          <cell r="EU27">
            <v>0</v>
          </cell>
          <cell r="EV27">
            <v>0</v>
          </cell>
          <cell r="EY27">
            <v>185935</v>
          </cell>
          <cell r="EZ27">
            <v>5000</v>
          </cell>
          <cell r="FA27">
            <v>0</v>
          </cell>
          <cell r="FB27">
            <v>12613775</v>
          </cell>
          <cell r="FC27">
            <v>3858495</v>
          </cell>
          <cell r="FD27">
            <v>0</v>
          </cell>
          <cell r="FE27">
            <v>0</v>
          </cell>
          <cell r="FF27">
            <v>0</v>
          </cell>
          <cell r="FG27">
            <v>375500</v>
          </cell>
        </row>
        <row r="28">
          <cell r="DT28">
            <v>211</v>
          </cell>
          <cell r="DV28">
            <v>48</v>
          </cell>
          <cell r="DW28">
            <v>3</v>
          </cell>
          <cell r="DX28">
            <v>0</v>
          </cell>
          <cell r="EA28">
            <v>37</v>
          </cell>
          <cell r="EB28">
            <v>2</v>
          </cell>
          <cell r="EC28">
            <v>105</v>
          </cell>
          <cell r="ED28">
            <v>47</v>
          </cell>
          <cell r="EE28">
            <v>0</v>
          </cell>
          <cell r="EF28">
            <v>0</v>
          </cell>
          <cell r="EG28">
            <v>0</v>
          </cell>
          <cell r="EH28">
            <v>17</v>
          </cell>
          <cell r="ER28">
            <v>127814884</v>
          </cell>
          <cell r="ET28">
            <v>2979610</v>
          </cell>
          <cell r="EU28">
            <v>247360</v>
          </cell>
          <cell r="EV28">
            <v>0</v>
          </cell>
          <cell r="EY28">
            <v>4754956</v>
          </cell>
          <cell r="EZ28">
            <v>7731488</v>
          </cell>
          <cell r="FA28">
            <v>0</v>
          </cell>
          <cell r="FB28">
            <v>34561592</v>
          </cell>
          <cell r="FC28">
            <v>78143073</v>
          </cell>
          <cell r="FD28">
            <v>0</v>
          </cell>
          <cell r="FE28">
            <v>0</v>
          </cell>
          <cell r="FF28">
            <v>0</v>
          </cell>
          <cell r="FG28">
            <v>2376415</v>
          </cell>
        </row>
        <row r="29">
          <cell r="DT29">
            <v>236</v>
          </cell>
          <cell r="DV29">
            <v>28</v>
          </cell>
          <cell r="DW29">
            <v>0</v>
          </cell>
          <cell r="DX29">
            <v>0</v>
          </cell>
          <cell r="EA29">
            <v>24</v>
          </cell>
          <cell r="EB29">
            <v>0</v>
          </cell>
          <cell r="EC29">
            <v>168</v>
          </cell>
          <cell r="ED29">
            <v>29</v>
          </cell>
          <cell r="EE29">
            <v>0</v>
          </cell>
          <cell r="EF29">
            <v>0</v>
          </cell>
          <cell r="EG29">
            <v>0</v>
          </cell>
          <cell r="EH29">
            <v>15</v>
          </cell>
          <cell r="ER29">
            <v>24014381</v>
          </cell>
          <cell r="ET29">
            <v>695628</v>
          </cell>
          <cell r="EU29">
            <v>0</v>
          </cell>
          <cell r="EV29">
            <v>0</v>
          </cell>
          <cell r="EY29">
            <v>794840</v>
          </cell>
          <cell r="EZ29">
            <v>105619</v>
          </cell>
          <cell r="FA29">
            <v>0</v>
          </cell>
          <cell r="FB29">
            <v>22869461</v>
          </cell>
          <cell r="FC29">
            <v>210160</v>
          </cell>
          <cell r="FD29">
            <v>0</v>
          </cell>
          <cell r="FE29">
            <v>0</v>
          </cell>
          <cell r="FF29">
            <v>0</v>
          </cell>
          <cell r="FG29">
            <v>34301</v>
          </cell>
        </row>
        <row r="30">
          <cell r="DT30">
            <v>208</v>
          </cell>
          <cell r="DV30">
            <v>36</v>
          </cell>
          <cell r="DW30">
            <v>0</v>
          </cell>
          <cell r="DX30">
            <v>0</v>
          </cell>
          <cell r="EA30">
            <v>25</v>
          </cell>
          <cell r="EB30">
            <v>2</v>
          </cell>
          <cell r="EC30">
            <v>108</v>
          </cell>
          <cell r="ED30">
            <v>67</v>
          </cell>
          <cell r="EE30">
            <v>3</v>
          </cell>
          <cell r="EF30">
            <v>0</v>
          </cell>
          <cell r="EG30">
            <v>0</v>
          </cell>
          <cell r="EH30">
            <v>3</v>
          </cell>
          <cell r="ER30">
            <v>98222377</v>
          </cell>
          <cell r="ET30">
            <v>72293811</v>
          </cell>
          <cell r="EU30">
            <v>0</v>
          </cell>
          <cell r="EV30">
            <v>0</v>
          </cell>
          <cell r="EY30">
            <v>1368486</v>
          </cell>
          <cell r="EZ30">
            <v>1655</v>
          </cell>
          <cell r="FA30">
            <v>0</v>
          </cell>
          <cell r="FB30">
            <v>96224525</v>
          </cell>
          <cell r="FC30">
            <v>439610</v>
          </cell>
          <cell r="FD30">
            <v>401</v>
          </cell>
          <cell r="FE30">
            <v>0</v>
          </cell>
          <cell r="FF30">
            <v>0</v>
          </cell>
          <cell r="FG30">
            <v>187700</v>
          </cell>
        </row>
        <row r="31">
          <cell r="DT31">
            <v>338</v>
          </cell>
          <cell r="ER31">
            <v>31751125</v>
          </cell>
        </row>
        <row r="32">
          <cell r="DT32">
            <v>131</v>
          </cell>
          <cell r="DV32">
            <v>30</v>
          </cell>
          <cell r="DW32">
            <v>0</v>
          </cell>
          <cell r="DX32">
            <v>0</v>
          </cell>
          <cell r="EA32">
            <v>23</v>
          </cell>
          <cell r="EB32">
            <v>0</v>
          </cell>
          <cell r="EC32">
            <v>34</v>
          </cell>
          <cell r="ED32">
            <v>14</v>
          </cell>
          <cell r="EE32">
            <v>0</v>
          </cell>
          <cell r="EF32">
            <v>0</v>
          </cell>
          <cell r="EG32">
            <v>3</v>
          </cell>
          <cell r="EH32">
            <v>57</v>
          </cell>
          <cell r="ER32">
            <v>17048046</v>
          </cell>
          <cell r="ET32" t="str">
            <v>181458</v>
          </cell>
          <cell r="EU32">
            <v>0</v>
          </cell>
          <cell r="EV32">
            <v>0</v>
          </cell>
          <cell r="EY32" t="str">
            <v>91575</v>
          </cell>
          <cell r="EZ32">
            <v>0</v>
          </cell>
          <cell r="FA32">
            <v>0</v>
          </cell>
          <cell r="FB32" t="str">
            <v>14897175</v>
          </cell>
          <cell r="FC32" t="str">
            <v>493912</v>
          </cell>
          <cell r="FD32">
            <v>0</v>
          </cell>
          <cell r="FE32">
            <v>0</v>
          </cell>
          <cell r="FF32" t="str">
            <v>457038</v>
          </cell>
          <cell r="FG32" t="str">
            <v>1108346</v>
          </cell>
        </row>
        <row r="33">
          <cell r="DT33">
            <v>122</v>
          </cell>
          <cell r="DV33">
            <v>18</v>
          </cell>
          <cell r="DW33">
            <v>0</v>
          </cell>
          <cell r="DX33">
            <v>0</v>
          </cell>
          <cell r="EA33">
            <v>9</v>
          </cell>
          <cell r="EB33">
            <v>0</v>
          </cell>
          <cell r="EC33">
            <v>93</v>
          </cell>
          <cell r="ED33">
            <v>13</v>
          </cell>
          <cell r="EE33">
            <v>0</v>
          </cell>
          <cell r="EF33">
            <v>0</v>
          </cell>
          <cell r="EG33">
            <v>1</v>
          </cell>
          <cell r="EH33">
            <v>6</v>
          </cell>
          <cell r="ER33">
            <v>5671866</v>
          </cell>
          <cell r="ET33" t="str">
            <v>421992</v>
          </cell>
          <cell r="EU33">
            <v>0</v>
          </cell>
          <cell r="EV33">
            <v>0</v>
          </cell>
          <cell r="EY33" t="str">
            <v>30814</v>
          </cell>
          <cell r="EZ33">
            <v>0</v>
          </cell>
          <cell r="FA33">
            <v>0</v>
          </cell>
          <cell r="FB33" t="str">
            <v>4885462</v>
          </cell>
          <cell r="FC33" t="str">
            <v>566235</v>
          </cell>
          <cell r="FD33">
            <v>0</v>
          </cell>
          <cell r="FE33">
            <v>0</v>
          </cell>
          <cell r="FF33" t="str">
            <v>174478</v>
          </cell>
          <cell r="FG33" t="str">
            <v>14877</v>
          </cell>
        </row>
        <row r="34">
          <cell r="DT34">
            <v>85</v>
          </cell>
          <cell r="DV34">
            <v>10</v>
          </cell>
          <cell r="DW34">
            <v>0</v>
          </cell>
          <cell r="DX34">
            <v>0</v>
          </cell>
          <cell r="EA34">
            <v>8</v>
          </cell>
          <cell r="EB34">
            <v>0</v>
          </cell>
          <cell r="EC34">
            <v>42</v>
          </cell>
          <cell r="ED34">
            <v>17</v>
          </cell>
          <cell r="EE34">
            <v>0</v>
          </cell>
          <cell r="EF34">
            <v>0</v>
          </cell>
          <cell r="EG34">
            <v>3</v>
          </cell>
          <cell r="EH34">
            <v>15</v>
          </cell>
          <cell r="ER34">
            <v>9031213</v>
          </cell>
          <cell r="ET34" t="str">
            <v>359251</v>
          </cell>
          <cell r="EU34">
            <v>0</v>
          </cell>
          <cell r="EV34">
            <v>0</v>
          </cell>
          <cell r="EY34" t="str">
            <v>216453</v>
          </cell>
          <cell r="EZ34">
            <v>0</v>
          </cell>
          <cell r="FA34">
            <v>0</v>
          </cell>
          <cell r="FB34" t="str">
            <v>6850335</v>
          </cell>
          <cell r="FC34" t="str">
            <v>1355056</v>
          </cell>
          <cell r="FD34">
            <v>0</v>
          </cell>
          <cell r="FE34">
            <v>0</v>
          </cell>
          <cell r="FF34" t="str">
            <v>192185</v>
          </cell>
          <cell r="FG34" t="str">
            <v>417184</v>
          </cell>
        </row>
        <row r="35">
          <cell r="DT35">
            <v>401</v>
          </cell>
          <cell r="ER35">
            <v>11527034</v>
          </cell>
        </row>
        <row r="36">
          <cell r="DT36">
            <v>175</v>
          </cell>
          <cell r="DV36" t="str">
            <v>21</v>
          </cell>
          <cell r="DW36">
            <v>0</v>
          </cell>
          <cell r="DX36">
            <v>0</v>
          </cell>
          <cell r="EA36" t="str">
            <v>9</v>
          </cell>
          <cell r="EB36">
            <v>0</v>
          </cell>
          <cell r="EC36" t="str">
            <v>133</v>
          </cell>
          <cell r="ED36" t="str">
            <v>22</v>
          </cell>
          <cell r="EE36">
            <v>0</v>
          </cell>
          <cell r="EF36">
            <v>0</v>
          </cell>
          <cell r="EG36">
            <v>0</v>
          </cell>
          <cell r="EH36" t="str">
            <v>11</v>
          </cell>
          <cell r="ER36">
            <v>4479631</v>
          </cell>
          <cell r="ET36">
            <v>328916</v>
          </cell>
          <cell r="EU36">
            <v>0</v>
          </cell>
          <cell r="EV36">
            <v>0</v>
          </cell>
          <cell r="EY36">
            <v>234454</v>
          </cell>
          <cell r="EZ36" t="str">
            <v>0</v>
          </cell>
          <cell r="FA36">
            <v>0</v>
          </cell>
          <cell r="FB36">
            <v>3162319</v>
          </cell>
          <cell r="FC36">
            <v>583105</v>
          </cell>
          <cell r="FD36">
            <v>0</v>
          </cell>
          <cell r="FE36">
            <v>0</v>
          </cell>
          <cell r="FF36">
            <v>0</v>
          </cell>
          <cell r="FG36">
            <v>499753</v>
          </cell>
        </row>
        <row r="37">
          <cell r="DT37">
            <v>226</v>
          </cell>
          <cell r="DV37" t="str">
            <v>46</v>
          </cell>
          <cell r="DW37">
            <v>0</v>
          </cell>
          <cell r="DX37">
            <v>0</v>
          </cell>
          <cell r="EA37" t="str">
            <v>30</v>
          </cell>
          <cell r="EB37">
            <v>0</v>
          </cell>
          <cell r="EC37" t="str">
            <v>136</v>
          </cell>
          <cell r="ED37" t="str">
            <v>11</v>
          </cell>
          <cell r="EE37">
            <v>0</v>
          </cell>
          <cell r="EF37">
            <v>0</v>
          </cell>
          <cell r="EG37" t="str">
            <v>1</v>
          </cell>
          <cell r="EH37" t="str">
            <v>48</v>
          </cell>
          <cell r="ER37">
            <v>7047403</v>
          </cell>
          <cell r="ET37">
            <v>220322</v>
          </cell>
          <cell r="EU37" t="str">
            <v>400</v>
          </cell>
          <cell r="EV37">
            <v>0</v>
          </cell>
          <cell r="EY37">
            <v>114686</v>
          </cell>
          <cell r="EZ37" t="str">
            <v>0</v>
          </cell>
          <cell r="FA37">
            <v>0</v>
          </cell>
          <cell r="FB37">
            <v>5079760</v>
          </cell>
          <cell r="FC37">
            <v>375126</v>
          </cell>
          <cell r="FD37">
            <v>0</v>
          </cell>
          <cell r="FE37">
            <v>0</v>
          </cell>
          <cell r="FF37">
            <v>3325</v>
          </cell>
          <cell r="FG37">
            <v>1474106</v>
          </cell>
        </row>
        <row r="38">
          <cell r="DT38">
            <v>243</v>
          </cell>
          <cell r="ER38">
            <v>5473675</v>
          </cell>
        </row>
        <row r="39">
          <cell r="DT39">
            <v>90</v>
          </cell>
          <cell r="DV39">
            <v>22</v>
          </cell>
          <cell r="DW39">
            <v>0</v>
          </cell>
          <cell r="DX39">
            <v>0</v>
          </cell>
          <cell r="EA39">
            <v>6</v>
          </cell>
          <cell r="EB39">
            <v>0</v>
          </cell>
          <cell r="EC39">
            <v>61</v>
          </cell>
          <cell r="ED39">
            <v>0</v>
          </cell>
          <cell r="EE39">
            <v>1</v>
          </cell>
          <cell r="EF39">
            <v>0</v>
          </cell>
          <cell r="EG39">
            <v>4</v>
          </cell>
          <cell r="EH39">
            <v>18</v>
          </cell>
          <cell r="ER39">
            <v>2762455</v>
          </cell>
          <cell r="ET39">
            <v>156558</v>
          </cell>
          <cell r="EU39">
            <v>0</v>
          </cell>
          <cell r="EV39">
            <v>0</v>
          </cell>
          <cell r="EY39">
            <v>1508</v>
          </cell>
          <cell r="EZ39">
            <v>0</v>
          </cell>
          <cell r="FA39">
            <v>0</v>
          </cell>
          <cell r="FB39">
            <v>1765396</v>
          </cell>
          <cell r="FC39">
            <v>0</v>
          </cell>
          <cell r="FD39">
            <v>70000</v>
          </cell>
          <cell r="FE39">
            <v>0</v>
          </cell>
          <cell r="FF39">
            <v>857082</v>
          </cell>
          <cell r="FG39">
            <v>68469</v>
          </cell>
        </row>
        <row r="40">
          <cell r="DT40">
            <v>96</v>
          </cell>
          <cell r="DV40">
            <v>20</v>
          </cell>
          <cell r="DW40">
            <v>0</v>
          </cell>
          <cell r="DX40">
            <v>0</v>
          </cell>
          <cell r="EA40">
            <v>8</v>
          </cell>
          <cell r="EB40">
            <v>0</v>
          </cell>
          <cell r="EC40">
            <v>25</v>
          </cell>
          <cell r="ED40">
            <v>23</v>
          </cell>
          <cell r="EE40">
            <v>0</v>
          </cell>
          <cell r="EF40">
            <v>0</v>
          </cell>
          <cell r="EG40">
            <v>3</v>
          </cell>
          <cell r="EH40">
            <v>37</v>
          </cell>
          <cell r="ER40">
            <v>2351559</v>
          </cell>
          <cell r="ET40">
            <v>566836</v>
          </cell>
          <cell r="EU40">
            <v>0</v>
          </cell>
          <cell r="EV40">
            <v>0</v>
          </cell>
          <cell r="EY40">
            <v>2277</v>
          </cell>
          <cell r="EZ40">
            <v>0</v>
          </cell>
          <cell r="FA40">
            <v>0</v>
          </cell>
          <cell r="FB40">
            <v>602321</v>
          </cell>
          <cell r="FC40">
            <v>1486469</v>
          </cell>
          <cell r="FD40">
            <v>0</v>
          </cell>
          <cell r="FE40">
            <v>0</v>
          </cell>
          <cell r="FF40">
            <v>25200</v>
          </cell>
          <cell r="FG40">
            <v>235292</v>
          </cell>
        </row>
        <row r="41">
          <cell r="DT41">
            <v>57</v>
          </cell>
          <cell r="DV41">
            <v>20</v>
          </cell>
          <cell r="DW41">
            <v>0</v>
          </cell>
          <cell r="DX41">
            <v>0</v>
          </cell>
          <cell r="EA41">
            <v>8</v>
          </cell>
          <cell r="EB41">
            <v>0</v>
          </cell>
          <cell r="EC41">
            <v>19</v>
          </cell>
          <cell r="ED41">
            <v>3</v>
          </cell>
          <cell r="EE41">
            <v>0</v>
          </cell>
          <cell r="EF41">
            <v>0</v>
          </cell>
          <cell r="EG41">
            <v>0</v>
          </cell>
          <cell r="EH41">
            <v>27</v>
          </cell>
          <cell r="ER41">
            <v>359661</v>
          </cell>
          <cell r="ET41">
            <v>88985</v>
          </cell>
          <cell r="EU41">
            <v>0</v>
          </cell>
          <cell r="EV41">
            <v>0</v>
          </cell>
          <cell r="EY41">
            <v>900</v>
          </cell>
          <cell r="EZ41">
            <v>0</v>
          </cell>
          <cell r="FA41">
            <v>0</v>
          </cell>
          <cell r="FB41">
            <v>124526</v>
          </cell>
          <cell r="FC41">
            <v>93600</v>
          </cell>
          <cell r="FD41">
            <v>0</v>
          </cell>
          <cell r="FE41">
            <v>0</v>
          </cell>
          <cell r="FF41">
            <v>0</v>
          </cell>
          <cell r="FG41">
            <v>140635</v>
          </cell>
        </row>
        <row r="42">
          <cell r="DT42">
            <v>317</v>
          </cell>
          <cell r="ER42">
            <v>16720578</v>
          </cell>
        </row>
        <row r="43">
          <cell r="DT43">
            <v>68</v>
          </cell>
          <cell r="DV43">
            <v>40</v>
          </cell>
          <cell r="DW43">
            <v>0</v>
          </cell>
          <cell r="DX43">
            <v>0</v>
          </cell>
          <cell r="EA43">
            <v>23</v>
          </cell>
          <cell r="EB43">
            <v>0</v>
          </cell>
          <cell r="EC43">
            <v>31</v>
          </cell>
          <cell r="ED43">
            <v>1</v>
          </cell>
          <cell r="EE43">
            <v>0</v>
          </cell>
          <cell r="EF43">
            <v>0</v>
          </cell>
          <cell r="EG43">
            <v>0</v>
          </cell>
          <cell r="EH43">
            <v>13</v>
          </cell>
          <cell r="ER43">
            <v>2395829</v>
          </cell>
          <cell r="ET43">
            <v>1187011</v>
          </cell>
          <cell r="EU43">
            <v>0</v>
          </cell>
          <cell r="EV43">
            <v>0</v>
          </cell>
          <cell r="EY43">
            <v>367642</v>
          </cell>
          <cell r="EZ43">
            <v>0</v>
          </cell>
          <cell r="FA43">
            <v>0</v>
          </cell>
          <cell r="FB43">
            <v>948166</v>
          </cell>
          <cell r="FC43">
            <v>32276</v>
          </cell>
          <cell r="FD43">
            <v>0</v>
          </cell>
          <cell r="FE43">
            <v>0</v>
          </cell>
          <cell r="FF43">
            <v>0</v>
          </cell>
          <cell r="FG43">
            <v>1047745</v>
          </cell>
        </row>
        <row r="44">
          <cell r="DT44">
            <v>131</v>
          </cell>
          <cell r="DV44">
            <v>23</v>
          </cell>
          <cell r="DW44">
            <v>0</v>
          </cell>
          <cell r="DX44">
            <v>0</v>
          </cell>
          <cell r="EA44">
            <v>15</v>
          </cell>
          <cell r="EB44">
            <v>0</v>
          </cell>
          <cell r="EC44">
            <v>96</v>
          </cell>
          <cell r="ED44">
            <v>1</v>
          </cell>
          <cell r="EE44">
            <v>0</v>
          </cell>
          <cell r="EF44">
            <v>0</v>
          </cell>
          <cell r="EG44">
            <v>1</v>
          </cell>
          <cell r="EH44">
            <v>18</v>
          </cell>
          <cell r="ER44">
            <v>10583393</v>
          </cell>
          <cell r="ET44">
            <v>149719</v>
          </cell>
          <cell r="EU44">
            <v>0</v>
          </cell>
          <cell r="EV44">
            <v>0</v>
          </cell>
          <cell r="EY44">
            <v>46000</v>
          </cell>
          <cell r="EZ44">
            <v>0</v>
          </cell>
          <cell r="FA44">
            <v>0</v>
          </cell>
          <cell r="FB44">
            <v>10236741</v>
          </cell>
          <cell r="FC44">
            <v>42000</v>
          </cell>
          <cell r="FD44">
            <v>0</v>
          </cell>
          <cell r="FE44">
            <v>0</v>
          </cell>
          <cell r="FF44">
            <v>68000</v>
          </cell>
          <cell r="FG44">
            <v>190652</v>
          </cell>
        </row>
        <row r="45">
          <cell r="DT45">
            <v>118</v>
          </cell>
          <cell r="DV45">
            <v>43</v>
          </cell>
          <cell r="DW45">
            <v>0</v>
          </cell>
          <cell r="DX45">
            <v>0</v>
          </cell>
          <cell r="EA45">
            <v>33</v>
          </cell>
          <cell r="EB45">
            <v>0</v>
          </cell>
          <cell r="EC45">
            <v>69</v>
          </cell>
          <cell r="ED45">
            <v>2</v>
          </cell>
          <cell r="EE45">
            <v>0</v>
          </cell>
          <cell r="EF45">
            <v>0</v>
          </cell>
          <cell r="EG45">
            <v>4</v>
          </cell>
          <cell r="EH45">
            <v>10</v>
          </cell>
          <cell r="ER45">
            <v>3741356</v>
          </cell>
          <cell r="ET45">
            <v>312594</v>
          </cell>
          <cell r="EU45">
            <v>0</v>
          </cell>
          <cell r="EV45">
            <v>0</v>
          </cell>
          <cell r="EY45">
            <v>187034</v>
          </cell>
          <cell r="EZ45">
            <v>0</v>
          </cell>
          <cell r="FA45">
            <v>0</v>
          </cell>
          <cell r="FB45">
            <v>2964078</v>
          </cell>
          <cell r="FC45">
            <v>82830</v>
          </cell>
          <cell r="FD45">
            <v>0</v>
          </cell>
          <cell r="FE45">
            <v>0</v>
          </cell>
          <cell r="FF45">
            <v>457324</v>
          </cell>
          <cell r="FG45">
            <v>50090</v>
          </cell>
        </row>
        <row r="46">
          <cell r="DT46">
            <v>368</v>
          </cell>
          <cell r="ER46">
            <v>22958811</v>
          </cell>
        </row>
        <row r="47">
          <cell r="DT47">
            <v>52</v>
          </cell>
          <cell r="DV47">
            <v>14</v>
          </cell>
          <cell r="DW47">
            <v>1</v>
          </cell>
          <cell r="DX47">
            <v>0</v>
          </cell>
          <cell r="EA47">
            <v>2</v>
          </cell>
          <cell r="EB47">
            <v>0</v>
          </cell>
          <cell r="EC47">
            <v>36</v>
          </cell>
          <cell r="ED47">
            <v>3</v>
          </cell>
          <cell r="EE47">
            <v>0</v>
          </cell>
          <cell r="EF47">
            <v>0</v>
          </cell>
          <cell r="EG47">
            <v>3</v>
          </cell>
          <cell r="EH47">
            <v>7</v>
          </cell>
          <cell r="ER47">
            <v>2325567</v>
          </cell>
          <cell r="ET47">
            <v>333367</v>
          </cell>
          <cell r="EU47">
            <v>10162</v>
          </cell>
          <cell r="EV47">
            <v>0</v>
          </cell>
          <cell r="EY47">
            <v>1995</v>
          </cell>
          <cell r="EZ47">
            <v>0</v>
          </cell>
          <cell r="FA47">
            <v>0</v>
          </cell>
          <cell r="FB47">
            <v>1342904</v>
          </cell>
          <cell r="FC47">
            <v>445010</v>
          </cell>
          <cell r="FD47">
            <v>0</v>
          </cell>
          <cell r="FE47">
            <v>0</v>
          </cell>
          <cell r="FF47">
            <v>497072</v>
          </cell>
          <cell r="FG47">
            <v>28424</v>
          </cell>
        </row>
        <row r="48">
          <cell r="DT48">
            <v>140</v>
          </cell>
          <cell r="DV48">
            <v>34</v>
          </cell>
          <cell r="DW48">
            <v>0</v>
          </cell>
          <cell r="DX48">
            <v>0</v>
          </cell>
          <cell r="EA48">
            <v>11</v>
          </cell>
          <cell r="EB48">
            <v>0</v>
          </cell>
          <cell r="EC48">
            <v>57</v>
          </cell>
          <cell r="ED48">
            <v>16</v>
          </cell>
          <cell r="EE48">
            <v>0</v>
          </cell>
          <cell r="EF48">
            <v>0</v>
          </cell>
          <cell r="EG48">
            <v>11</v>
          </cell>
          <cell r="EH48">
            <v>45</v>
          </cell>
          <cell r="ER48">
            <v>9094483</v>
          </cell>
          <cell r="ET48">
            <v>1853983</v>
          </cell>
          <cell r="EU48">
            <v>0</v>
          </cell>
          <cell r="EV48">
            <v>0</v>
          </cell>
          <cell r="EY48">
            <v>505258</v>
          </cell>
          <cell r="EZ48">
            <v>0</v>
          </cell>
          <cell r="FA48">
            <v>0</v>
          </cell>
          <cell r="FB48">
            <v>5152270</v>
          </cell>
          <cell r="FC48">
            <v>3074557</v>
          </cell>
          <cell r="FD48">
            <v>0</v>
          </cell>
          <cell r="FE48">
            <v>0</v>
          </cell>
          <cell r="FF48">
            <v>0</v>
          </cell>
          <cell r="FG48">
            <v>362398</v>
          </cell>
        </row>
        <row r="49">
          <cell r="DT49">
            <v>172</v>
          </cell>
          <cell r="DV49">
            <v>57</v>
          </cell>
          <cell r="DW49">
            <v>0</v>
          </cell>
          <cell r="DX49">
            <v>0</v>
          </cell>
          <cell r="EA49">
            <v>13</v>
          </cell>
          <cell r="EB49">
            <v>0</v>
          </cell>
          <cell r="EC49">
            <v>95</v>
          </cell>
          <cell r="ED49">
            <v>17</v>
          </cell>
          <cell r="EE49">
            <v>1</v>
          </cell>
          <cell r="EF49">
            <v>0</v>
          </cell>
          <cell r="EG49">
            <v>5</v>
          </cell>
          <cell r="EH49">
            <v>41</v>
          </cell>
          <cell r="ER49">
            <v>11421941</v>
          </cell>
          <cell r="ET49">
            <v>3409641</v>
          </cell>
          <cell r="EU49">
            <v>0</v>
          </cell>
          <cell r="EV49">
            <v>0</v>
          </cell>
          <cell r="EY49">
            <v>43824</v>
          </cell>
          <cell r="EZ49">
            <v>0</v>
          </cell>
          <cell r="FA49">
            <v>0</v>
          </cell>
          <cell r="FB49">
            <v>8453477</v>
          </cell>
          <cell r="FC49">
            <v>2226883</v>
          </cell>
          <cell r="FD49">
            <v>11376</v>
          </cell>
          <cell r="FE49">
            <v>0</v>
          </cell>
          <cell r="FF49">
            <v>327411</v>
          </cell>
          <cell r="FG49">
            <v>358970</v>
          </cell>
        </row>
        <row r="50">
          <cell r="DT50">
            <v>4</v>
          </cell>
          <cell r="DV50">
            <v>4</v>
          </cell>
          <cell r="DW50">
            <v>0</v>
          </cell>
          <cell r="DX50">
            <v>0</v>
          </cell>
          <cell r="EA50">
            <v>4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R50">
            <v>116820</v>
          </cell>
          <cell r="ET50">
            <v>116820</v>
          </cell>
          <cell r="EU50">
            <v>0</v>
          </cell>
          <cell r="EV50">
            <v>0</v>
          </cell>
          <cell r="EY50">
            <v>116820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</row>
        <row r="51">
          <cell r="DT51">
            <v>319</v>
          </cell>
          <cell r="ER51">
            <v>12402340</v>
          </cell>
        </row>
        <row r="52">
          <cell r="DT52">
            <v>117</v>
          </cell>
          <cell r="DV52">
            <v>42</v>
          </cell>
          <cell r="DW52">
            <v>0</v>
          </cell>
          <cell r="DX52">
            <v>0</v>
          </cell>
          <cell r="EA52">
            <v>35</v>
          </cell>
          <cell r="EB52">
            <v>0</v>
          </cell>
          <cell r="EC52">
            <v>39</v>
          </cell>
          <cell r="ED52">
            <v>42</v>
          </cell>
          <cell r="EE52">
            <v>0</v>
          </cell>
          <cell r="EF52">
            <v>0</v>
          </cell>
          <cell r="EG52">
            <v>0</v>
          </cell>
          <cell r="EH52">
            <v>1</v>
          </cell>
          <cell r="ER52">
            <v>4622361</v>
          </cell>
          <cell r="ET52">
            <v>1914005</v>
          </cell>
          <cell r="EU52">
            <v>0</v>
          </cell>
          <cell r="EV52">
            <v>0</v>
          </cell>
          <cell r="EY52">
            <v>568349</v>
          </cell>
          <cell r="EZ52">
            <v>0</v>
          </cell>
          <cell r="FA52">
            <v>0</v>
          </cell>
          <cell r="FB52">
            <v>2838914</v>
          </cell>
          <cell r="FC52">
            <v>1016929</v>
          </cell>
          <cell r="FD52">
            <v>0</v>
          </cell>
          <cell r="FE52">
            <v>0</v>
          </cell>
          <cell r="FF52">
            <v>0</v>
          </cell>
          <cell r="FG52">
            <v>198169</v>
          </cell>
        </row>
        <row r="53">
          <cell r="DT53">
            <v>88</v>
          </cell>
          <cell r="DV53">
            <v>0</v>
          </cell>
          <cell r="DW53">
            <v>0</v>
          </cell>
          <cell r="DX53">
            <v>0</v>
          </cell>
          <cell r="EA53">
            <v>0</v>
          </cell>
          <cell r="EB53">
            <v>0</v>
          </cell>
          <cell r="EC53">
            <v>45</v>
          </cell>
          <cell r="ED53">
            <v>39</v>
          </cell>
          <cell r="EE53">
            <v>0</v>
          </cell>
          <cell r="EF53">
            <v>0</v>
          </cell>
          <cell r="EG53">
            <v>0</v>
          </cell>
          <cell r="EH53">
            <v>4</v>
          </cell>
          <cell r="ER53">
            <v>3964295</v>
          </cell>
          <cell r="ET53">
            <v>0</v>
          </cell>
          <cell r="EU53">
            <v>0</v>
          </cell>
          <cell r="EV53">
            <v>0</v>
          </cell>
          <cell r="EY53">
            <v>9900</v>
          </cell>
          <cell r="EZ53">
            <v>0</v>
          </cell>
          <cell r="FA53">
            <v>0</v>
          </cell>
          <cell r="FB53">
            <v>2168986</v>
          </cell>
          <cell r="FC53">
            <v>1589529</v>
          </cell>
          <cell r="FD53">
            <v>0</v>
          </cell>
          <cell r="FE53">
            <v>0</v>
          </cell>
          <cell r="FF53">
            <v>0</v>
          </cell>
          <cell r="FG53">
            <v>195880</v>
          </cell>
        </row>
        <row r="54">
          <cell r="DT54">
            <v>114</v>
          </cell>
          <cell r="DV54">
            <v>77</v>
          </cell>
          <cell r="DW54">
            <v>0</v>
          </cell>
          <cell r="DX54">
            <v>0</v>
          </cell>
          <cell r="EA54">
            <v>28</v>
          </cell>
          <cell r="EB54">
            <v>0</v>
          </cell>
          <cell r="EC54">
            <v>79</v>
          </cell>
          <cell r="ED54">
            <v>1</v>
          </cell>
          <cell r="EE54">
            <v>0</v>
          </cell>
          <cell r="EF54">
            <v>0</v>
          </cell>
          <cell r="EG54">
            <v>0</v>
          </cell>
          <cell r="EH54">
            <v>6</v>
          </cell>
          <cell r="ER54">
            <v>3815684</v>
          </cell>
          <cell r="ET54">
            <v>2224670</v>
          </cell>
          <cell r="EU54">
            <v>0</v>
          </cell>
          <cell r="EV54">
            <v>0</v>
          </cell>
          <cell r="EY54">
            <v>319694</v>
          </cell>
          <cell r="EZ54">
            <v>0</v>
          </cell>
          <cell r="FA54">
            <v>0</v>
          </cell>
          <cell r="FB54">
            <v>3255141</v>
          </cell>
          <cell r="FC54">
            <v>33810</v>
          </cell>
          <cell r="FD54">
            <v>0</v>
          </cell>
          <cell r="FE54">
            <v>0</v>
          </cell>
          <cell r="FF54">
            <v>0</v>
          </cell>
          <cell r="FG54">
            <v>207039</v>
          </cell>
        </row>
        <row r="55">
          <cell r="DT55">
            <v>359</v>
          </cell>
          <cell r="ER55">
            <v>20748429</v>
          </cell>
        </row>
        <row r="56">
          <cell r="DT56">
            <v>82</v>
          </cell>
          <cell r="DV56">
            <v>31</v>
          </cell>
          <cell r="DW56">
            <v>0</v>
          </cell>
          <cell r="DX56">
            <v>0</v>
          </cell>
          <cell r="EA56">
            <v>9</v>
          </cell>
          <cell r="EB56">
            <v>0</v>
          </cell>
          <cell r="EC56">
            <v>48</v>
          </cell>
          <cell r="ED56">
            <v>19</v>
          </cell>
          <cell r="EE56">
            <v>0</v>
          </cell>
          <cell r="EF56">
            <v>0</v>
          </cell>
          <cell r="EG56">
            <v>0</v>
          </cell>
          <cell r="EH56">
            <v>6</v>
          </cell>
          <cell r="ER56">
            <v>7641624</v>
          </cell>
          <cell r="ET56">
            <v>797518</v>
          </cell>
          <cell r="EU56">
            <v>0</v>
          </cell>
          <cell r="EV56">
            <v>0</v>
          </cell>
          <cell r="EY56">
            <v>1099349</v>
          </cell>
          <cell r="EZ56">
            <v>0</v>
          </cell>
          <cell r="FA56">
            <v>0</v>
          </cell>
          <cell r="FB56">
            <v>6045626</v>
          </cell>
          <cell r="FC56">
            <v>342217</v>
          </cell>
          <cell r="FD56">
            <v>0</v>
          </cell>
          <cell r="FE56">
            <v>0</v>
          </cell>
          <cell r="FF56">
            <v>0</v>
          </cell>
          <cell r="FG56">
            <v>154432</v>
          </cell>
        </row>
        <row r="57">
          <cell r="DT57">
            <v>103</v>
          </cell>
          <cell r="DV57">
            <v>42</v>
          </cell>
          <cell r="DW57">
            <v>0</v>
          </cell>
          <cell r="DX57">
            <v>0</v>
          </cell>
          <cell r="EA57">
            <v>26</v>
          </cell>
          <cell r="EB57">
            <v>0</v>
          </cell>
          <cell r="EC57">
            <v>50</v>
          </cell>
          <cell r="ED57">
            <v>25</v>
          </cell>
          <cell r="EE57">
            <v>0</v>
          </cell>
          <cell r="EF57">
            <v>0</v>
          </cell>
          <cell r="EG57">
            <v>0</v>
          </cell>
          <cell r="EH57">
            <v>2</v>
          </cell>
          <cell r="ER57">
            <v>2907182</v>
          </cell>
          <cell r="ET57">
            <v>296968</v>
          </cell>
          <cell r="EU57">
            <v>0</v>
          </cell>
          <cell r="EV57">
            <v>0</v>
          </cell>
          <cell r="EY57">
            <v>181410</v>
          </cell>
          <cell r="EZ57">
            <v>0</v>
          </cell>
          <cell r="FA57">
            <v>0</v>
          </cell>
          <cell r="FB57">
            <v>2382917</v>
          </cell>
          <cell r="FC57">
            <v>321555</v>
          </cell>
          <cell r="FD57">
            <v>0</v>
          </cell>
          <cell r="FE57">
            <v>0</v>
          </cell>
          <cell r="FF57">
            <v>0</v>
          </cell>
          <cell r="FG57">
            <v>21300</v>
          </cell>
        </row>
        <row r="58">
          <cell r="DT58">
            <v>127</v>
          </cell>
          <cell r="DV58">
            <v>71</v>
          </cell>
          <cell r="DW58">
            <v>0</v>
          </cell>
          <cell r="DX58">
            <v>0</v>
          </cell>
          <cell r="EA58">
            <v>29</v>
          </cell>
          <cell r="EB58">
            <v>0</v>
          </cell>
          <cell r="EC58">
            <v>74</v>
          </cell>
          <cell r="ED58">
            <v>20</v>
          </cell>
          <cell r="EE58">
            <v>1</v>
          </cell>
          <cell r="EF58">
            <v>0</v>
          </cell>
          <cell r="EG58">
            <v>0</v>
          </cell>
          <cell r="EH58">
            <v>3</v>
          </cell>
          <cell r="ER58">
            <v>6476421</v>
          </cell>
          <cell r="ET58">
            <v>715139</v>
          </cell>
          <cell r="EU58">
            <v>0</v>
          </cell>
          <cell r="EV58">
            <v>0</v>
          </cell>
          <cell r="EY58">
            <v>55649</v>
          </cell>
          <cell r="EZ58">
            <v>0</v>
          </cell>
          <cell r="FA58">
            <v>0</v>
          </cell>
          <cell r="FB58">
            <v>5757848</v>
          </cell>
          <cell r="FC58">
            <v>620425</v>
          </cell>
          <cell r="FD58">
            <v>3499</v>
          </cell>
          <cell r="FE58">
            <v>0</v>
          </cell>
          <cell r="FF58">
            <v>0</v>
          </cell>
          <cell r="FG58">
            <v>39000</v>
          </cell>
        </row>
        <row r="59">
          <cell r="DT59">
            <v>47</v>
          </cell>
          <cell r="DV59">
            <v>22</v>
          </cell>
          <cell r="DW59">
            <v>0</v>
          </cell>
          <cell r="DX59">
            <v>0</v>
          </cell>
          <cell r="EA59">
            <v>8</v>
          </cell>
          <cell r="EB59">
            <v>0</v>
          </cell>
          <cell r="EC59">
            <v>26</v>
          </cell>
          <cell r="ED59">
            <v>6</v>
          </cell>
          <cell r="EE59">
            <v>0</v>
          </cell>
          <cell r="EF59">
            <v>0</v>
          </cell>
          <cell r="EG59">
            <v>0</v>
          </cell>
          <cell r="EH59">
            <v>7</v>
          </cell>
          <cell r="ER59">
            <v>3723202</v>
          </cell>
          <cell r="ET59">
            <v>1310090</v>
          </cell>
          <cell r="EU59">
            <v>0</v>
          </cell>
          <cell r="EV59">
            <v>0</v>
          </cell>
          <cell r="EY59">
            <v>5254</v>
          </cell>
          <cell r="EZ59">
            <v>0</v>
          </cell>
          <cell r="FA59">
            <v>0</v>
          </cell>
          <cell r="FB59">
            <v>3103848</v>
          </cell>
          <cell r="FC59">
            <v>570474</v>
          </cell>
          <cell r="FD59">
            <v>0</v>
          </cell>
          <cell r="FE59">
            <v>0</v>
          </cell>
          <cell r="FF59">
            <v>0</v>
          </cell>
          <cell r="FG59">
            <v>43626</v>
          </cell>
        </row>
        <row r="60">
          <cell r="DT60">
            <v>449</v>
          </cell>
          <cell r="ER60">
            <v>24707939</v>
          </cell>
        </row>
        <row r="61">
          <cell r="DT61">
            <v>69</v>
          </cell>
          <cell r="DV61">
            <v>37</v>
          </cell>
          <cell r="DW61">
            <v>0</v>
          </cell>
          <cell r="DX61">
            <v>0</v>
          </cell>
          <cell r="EA61">
            <v>37</v>
          </cell>
          <cell r="EB61">
            <v>0</v>
          </cell>
          <cell r="EC61">
            <v>7</v>
          </cell>
          <cell r="ED61">
            <v>0</v>
          </cell>
          <cell r="EE61">
            <v>2</v>
          </cell>
          <cell r="EF61">
            <v>0</v>
          </cell>
          <cell r="EG61">
            <v>0</v>
          </cell>
          <cell r="EH61">
            <v>23</v>
          </cell>
          <cell r="ER61">
            <v>197306</v>
          </cell>
          <cell r="ET61">
            <v>65104</v>
          </cell>
          <cell r="EU61">
            <v>0</v>
          </cell>
          <cell r="EV61">
            <v>0</v>
          </cell>
          <cell r="EY61">
            <v>65104</v>
          </cell>
          <cell r="EZ61">
            <v>0</v>
          </cell>
          <cell r="FA61">
            <v>0</v>
          </cell>
          <cell r="FB61">
            <v>91323</v>
          </cell>
          <cell r="FC61">
            <v>0</v>
          </cell>
          <cell r="FD61">
            <v>14960</v>
          </cell>
          <cell r="FE61">
            <v>0</v>
          </cell>
          <cell r="FF61">
            <v>0</v>
          </cell>
          <cell r="FG61">
            <v>25919</v>
          </cell>
        </row>
        <row r="62">
          <cell r="DT62">
            <v>83</v>
          </cell>
          <cell r="DV62">
            <v>11</v>
          </cell>
          <cell r="DW62">
            <v>0</v>
          </cell>
          <cell r="DX62">
            <v>0</v>
          </cell>
          <cell r="EA62">
            <v>5</v>
          </cell>
          <cell r="EB62">
            <v>0</v>
          </cell>
          <cell r="EC62">
            <v>30</v>
          </cell>
          <cell r="ED62">
            <v>0</v>
          </cell>
          <cell r="EE62">
            <v>0</v>
          </cell>
          <cell r="EF62">
            <v>0</v>
          </cell>
          <cell r="EG62">
            <v>2</v>
          </cell>
          <cell r="EH62">
            <v>46</v>
          </cell>
          <cell r="ER62">
            <v>3960083</v>
          </cell>
          <cell r="ET62">
            <v>79440</v>
          </cell>
          <cell r="EU62">
            <v>0</v>
          </cell>
          <cell r="EV62">
            <v>0</v>
          </cell>
          <cell r="EY62">
            <v>57159</v>
          </cell>
          <cell r="EZ62">
            <v>0</v>
          </cell>
          <cell r="FA62">
            <v>0</v>
          </cell>
          <cell r="FB62">
            <v>3617173</v>
          </cell>
          <cell r="FC62">
            <v>0</v>
          </cell>
          <cell r="FD62">
            <v>0</v>
          </cell>
          <cell r="FE62">
            <v>0</v>
          </cell>
          <cell r="FF62">
            <v>29135</v>
          </cell>
          <cell r="FG62">
            <v>256616</v>
          </cell>
        </row>
        <row r="63">
          <cell r="DT63">
            <v>138</v>
          </cell>
          <cell r="DV63">
            <v>39</v>
          </cell>
          <cell r="DW63">
            <v>0</v>
          </cell>
          <cell r="DX63">
            <v>0</v>
          </cell>
          <cell r="EA63">
            <v>6</v>
          </cell>
          <cell r="EB63">
            <v>0</v>
          </cell>
          <cell r="EC63">
            <v>71</v>
          </cell>
          <cell r="ED63">
            <v>20</v>
          </cell>
          <cell r="EE63">
            <v>0</v>
          </cell>
          <cell r="EF63">
            <v>0</v>
          </cell>
          <cell r="EG63">
            <v>1</v>
          </cell>
          <cell r="EH63">
            <v>40</v>
          </cell>
          <cell r="ER63">
            <v>12772685</v>
          </cell>
          <cell r="ET63">
            <v>2313661</v>
          </cell>
          <cell r="EU63">
            <v>0</v>
          </cell>
          <cell r="EV63">
            <v>0</v>
          </cell>
          <cell r="EY63">
            <v>74847</v>
          </cell>
          <cell r="EZ63">
            <v>0</v>
          </cell>
          <cell r="FA63">
            <v>0</v>
          </cell>
          <cell r="FB63">
            <v>7364688</v>
          </cell>
          <cell r="FC63">
            <v>4203292</v>
          </cell>
          <cell r="FD63">
            <v>0</v>
          </cell>
          <cell r="FE63">
            <v>0</v>
          </cell>
          <cell r="FF63">
            <v>95480</v>
          </cell>
          <cell r="FG63">
            <v>1034378</v>
          </cell>
        </row>
        <row r="64">
          <cell r="DT64">
            <v>129</v>
          </cell>
          <cell r="DV64">
            <v>19</v>
          </cell>
          <cell r="DW64">
            <v>0</v>
          </cell>
          <cell r="DX64">
            <v>0</v>
          </cell>
          <cell r="EA64">
            <v>6</v>
          </cell>
          <cell r="EB64">
            <v>0</v>
          </cell>
          <cell r="EC64">
            <v>103</v>
          </cell>
          <cell r="ED64">
            <v>2</v>
          </cell>
          <cell r="EE64">
            <v>1</v>
          </cell>
          <cell r="EF64">
            <v>0</v>
          </cell>
          <cell r="EG64">
            <v>0</v>
          </cell>
          <cell r="EH64">
            <v>17</v>
          </cell>
          <cell r="ER64">
            <v>6228565</v>
          </cell>
          <cell r="ET64">
            <v>910288</v>
          </cell>
          <cell r="EU64">
            <v>0</v>
          </cell>
          <cell r="EV64">
            <v>0</v>
          </cell>
          <cell r="EY64">
            <v>16250</v>
          </cell>
          <cell r="EZ64">
            <v>10200</v>
          </cell>
          <cell r="FA64">
            <v>0</v>
          </cell>
          <cell r="FB64">
            <v>5897502</v>
          </cell>
          <cell r="FC64">
            <v>140500</v>
          </cell>
          <cell r="FD64">
            <v>66400</v>
          </cell>
          <cell r="FE64">
            <v>0</v>
          </cell>
          <cell r="FF64">
            <v>0</v>
          </cell>
          <cell r="FG64">
            <v>97713</v>
          </cell>
        </row>
        <row r="65">
          <cell r="DT65">
            <v>30</v>
          </cell>
          <cell r="DV65">
            <v>19</v>
          </cell>
          <cell r="DW65">
            <v>0</v>
          </cell>
          <cell r="DX65">
            <v>0</v>
          </cell>
          <cell r="EA65">
            <v>3</v>
          </cell>
          <cell r="EB65">
            <v>0</v>
          </cell>
          <cell r="EC65">
            <v>25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2</v>
          </cell>
          <cell r="ER65">
            <v>1549300</v>
          </cell>
          <cell r="ET65">
            <v>218272</v>
          </cell>
          <cell r="EU65">
            <v>0</v>
          </cell>
          <cell r="EV65">
            <v>0</v>
          </cell>
          <cell r="EY65">
            <v>14858</v>
          </cell>
          <cell r="EZ65">
            <v>0</v>
          </cell>
          <cell r="FA65">
            <v>0</v>
          </cell>
          <cell r="FB65">
            <v>1531892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2550</v>
          </cell>
        </row>
        <row r="66">
          <cell r="DT66">
            <v>391</v>
          </cell>
          <cell r="ER66">
            <v>31958946</v>
          </cell>
        </row>
        <row r="67">
          <cell r="DT67">
            <v>156</v>
          </cell>
          <cell r="DV67">
            <v>71</v>
          </cell>
          <cell r="DW67">
            <v>0</v>
          </cell>
          <cell r="DX67">
            <v>0</v>
          </cell>
          <cell r="EA67">
            <v>42</v>
          </cell>
          <cell r="EB67">
            <v>1</v>
          </cell>
          <cell r="EC67">
            <v>98</v>
          </cell>
          <cell r="ED67">
            <v>1</v>
          </cell>
          <cell r="EE67">
            <v>1</v>
          </cell>
          <cell r="EF67">
            <v>0</v>
          </cell>
          <cell r="EG67">
            <v>0</v>
          </cell>
          <cell r="EH67">
            <v>13</v>
          </cell>
          <cell r="ER67">
            <v>15508618</v>
          </cell>
          <cell r="ET67">
            <v>1937028</v>
          </cell>
          <cell r="EU67">
            <v>0</v>
          </cell>
          <cell r="EV67">
            <v>0</v>
          </cell>
          <cell r="EY67">
            <v>381479</v>
          </cell>
          <cell r="EZ67">
            <v>4600</v>
          </cell>
          <cell r="FA67">
            <v>0</v>
          </cell>
          <cell r="FB67">
            <v>14840550</v>
          </cell>
          <cell r="FC67">
            <v>43200</v>
          </cell>
          <cell r="FD67">
            <v>207250</v>
          </cell>
          <cell r="FE67">
            <v>0</v>
          </cell>
          <cell r="FF67">
            <v>0</v>
          </cell>
          <cell r="FG67">
            <v>31539</v>
          </cell>
        </row>
        <row r="68">
          <cell r="DT68">
            <v>132</v>
          </cell>
          <cell r="DV68">
            <v>17</v>
          </cell>
          <cell r="DW68">
            <v>0</v>
          </cell>
          <cell r="DX68">
            <v>0</v>
          </cell>
          <cell r="EA68">
            <v>12</v>
          </cell>
          <cell r="EB68">
            <v>1</v>
          </cell>
          <cell r="EC68">
            <v>79</v>
          </cell>
          <cell r="ED68">
            <v>12</v>
          </cell>
          <cell r="EE68">
            <v>0</v>
          </cell>
          <cell r="EF68">
            <v>0</v>
          </cell>
          <cell r="EG68">
            <v>2</v>
          </cell>
          <cell r="EH68">
            <v>26</v>
          </cell>
          <cell r="ER68">
            <v>12864449</v>
          </cell>
          <cell r="ET68">
            <v>321446</v>
          </cell>
          <cell r="EU68">
            <v>0</v>
          </cell>
          <cell r="EV68">
            <v>0</v>
          </cell>
          <cell r="EY68">
            <v>460274</v>
          </cell>
          <cell r="EZ68">
            <v>5050</v>
          </cell>
          <cell r="FA68">
            <v>0</v>
          </cell>
          <cell r="FB68">
            <v>10140064</v>
          </cell>
          <cell r="FC68">
            <v>1501553</v>
          </cell>
          <cell r="FD68">
            <v>0</v>
          </cell>
          <cell r="FE68">
            <v>0</v>
          </cell>
          <cell r="FF68">
            <v>511000</v>
          </cell>
          <cell r="FG68">
            <v>246508</v>
          </cell>
        </row>
        <row r="69">
          <cell r="DT69">
            <v>103</v>
          </cell>
          <cell r="DV69">
            <v>35</v>
          </cell>
          <cell r="DW69">
            <v>0</v>
          </cell>
          <cell r="DX69">
            <v>0</v>
          </cell>
          <cell r="EA69">
            <v>20</v>
          </cell>
          <cell r="EB69">
            <v>0</v>
          </cell>
          <cell r="EC69">
            <v>41</v>
          </cell>
          <cell r="ED69">
            <v>9</v>
          </cell>
          <cell r="EE69">
            <v>0</v>
          </cell>
          <cell r="EF69">
            <v>0</v>
          </cell>
          <cell r="EG69">
            <v>19</v>
          </cell>
          <cell r="EH69">
            <v>14</v>
          </cell>
          <cell r="ER69">
            <v>3585879</v>
          </cell>
          <cell r="ET69">
            <v>624003</v>
          </cell>
          <cell r="EU69">
            <v>0</v>
          </cell>
          <cell r="EV69">
            <v>0</v>
          </cell>
          <cell r="EY69">
            <v>76197</v>
          </cell>
          <cell r="EZ69">
            <v>0</v>
          </cell>
          <cell r="FA69">
            <v>0</v>
          </cell>
          <cell r="FB69">
            <v>2910617</v>
          </cell>
          <cell r="FC69">
            <v>203360</v>
          </cell>
          <cell r="FD69">
            <v>0</v>
          </cell>
          <cell r="FE69">
            <v>0</v>
          </cell>
          <cell r="FF69">
            <v>352437</v>
          </cell>
          <cell r="FG69">
            <v>43268</v>
          </cell>
        </row>
        <row r="70">
          <cell r="DT70">
            <v>489</v>
          </cell>
          <cell r="ER70">
            <v>38803218</v>
          </cell>
        </row>
        <row r="71">
          <cell r="DT71">
            <v>110</v>
          </cell>
          <cell r="DV71">
            <v>43</v>
          </cell>
          <cell r="DW71">
            <v>0</v>
          </cell>
          <cell r="DX71">
            <v>0</v>
          </cell>
          <cell r="EA71">
            <v>28</v>
          </cell>
          <cell r="EB71">
            <v>0</v>
          </cell>
          <cell r="EC71">
            <v>67</v>
          </cell>
          <cell r="ED71">
            <v>2</v>
          </cell>
          <cell r="EE71">
            <v>0</v>
          </cell>
          <cell r="EF71">
            <v>0</v>
          </cell>
          <cell r="EG71">
            <v>0</v>
          </cell>
          <cell r="EH71">
            <v>13</v>
          </cell>
          <cell r="ER71">
            <v>10403173</v>
          </cell>
          <cell r="ET71">
            <v>5494100</v>
          </cell>
          <cell r="EU71">
            <v>0</v>
          </cell>
          <cell r="EV71">
            <v>0</v>
          </cell>
          <cell r="EY71">
            <v>118571</v>
          </cell>
          <cell r="EZ71">
            <v>0</v>
          </cell>
          <cell r="FA71">
            <v>0</v>
          </cell>
          <cell r="FB71">
            <v>8998564</v>
          </cell>
          <cell r="FC71">
            <v>355363</v>
          </cell>
          <cell r="FD71">
            <v>0</v>
          </cell>
          <cell r="FE71">
            <v>0</v>
          </cell>
          <cell r="FF71">
            <v>0</v>
          </cell>
          <cell r="FG71">
            <v>930675</v>
          </cell>
        </row>
        <row r="72">
          <cell r="DT72">
            <v>249</v>
          </cell>
          <cell r="DV72">
            <v>37</v>
          </cell>
          <cell r="DW72">
            <v>0</v>
          </cell>
          <cell r="DX72">
            <v>0</v>
          </cell>
          <cell r="EA72">
            <v>28</v>
          </cell>
          <cell r="EB72">
            <v>0</v>
          </cell>
          <cell r="EC72">
            <v>147</v>
          </cell>
          <cell r="ED72">
            <v>30</v>
          </cell>
          <cell r="EE72">
            <v>3</v>
          </cell>
          <cell r="EF72">
            <v>0</v>
          </cell>
          <cell r="EG72">
            <v>3</v>
          </cell>
          <cell r="EH72">
            <v>38</v>
          </cell>
          <cell r="ER72">
            <v>22763774</v>
          </cell>
          <cell r="ET72">
            <v>1360038</v>
          </cell>
          <cell r="EU72">
            <v>0</v>
          </cell>
          <cell r="EV72">
            <v>0</v>
          </cell>
          <cell r="EY72">
            <v>944897</v>
          </cell>
          <cell r="EZ72">
            <v>0</v>
          </cell>
          <cell r="FA72">
            <v>0</v>
          </cell>
          <cell r="FB72">
            <v>14193764</v>
          </cell>
          <cell r="FC72">
            <v>6338829</v>
          </cell>
          <cell r="FD72">
            <v>649600</v>
          </cell>
          <cell r="FE72">
            <v>0</v>
          </cell>
          <cell r="FF72">
            <v>167308</v>
          </cell>
          <cell r="FG72">
            <v>469376</v>
          </cell>
        </row>
        <row r="73">
          <cell r="DT73">
            <v>130</v>
          </cell>
          <cell r="DV73">
            <v>34</v>
          </cell>
          <cell r="DW73">
            <v>0</v>
          </cell>
          <cell r="DX73">
            <v>0</v>
          </cell>
          <cell r="EA73">
            <v>20</v>
          </cell>
          <cell r="EB73">
            <v>0</v>
          </cell>
          <cell r="EC73">
            <v>86</v>
          </cell>
          <cell r="ED73">
            <v>7</v>
          </cell>
          <cell r="EE73">
            <v>2</v>
          </cell>
          <cell r="EF73">
            <v>0</v>
          </cell>
          <cell r="EG73">
            <v>0</v>
          </cell>
          <cell r="EH73">
            <v>15</v>
          </cell>
          <cell r="ER73">
            <v>5636271</v>
          </cell>
          <cell r="ET73">
            <v>1590540</v>
          </cell>
          <cell r="EU73">
            <v>0</v>
          </cell>
          <cell r="EV73">
            <v>0</v>
          </cell>
          <cell r="EY73">
            <v>55939</v>
          </cell>
          <cell r="EZ73">
            <v>0</v>
          </cell>
          <cell r="FA73">
            <v>0</v>
          </cell>
          <cell r="FB73">
            <v>4608285</v>
          </cell>
          <cell r="FC73">
            <v>481422</v>
          </cell>
          <cell r="FD73">
            <v>197402</v>
          </cell>
          <cell r="FE73">
            <v>0</v>
          </cell>
          <cell r="FF73">
            <v>0</v>
          </cell>
          <cell r="FG73">
            <v>293223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BR88"/>
  <sheetViews>
    <sheetView tabSelected="1" zoomScale="115" zoomScaleNormal="115" zoomScalePageLayoutView="0" workbookViewId="0" topLeftCell="A1">
      <selection activeCell="D4" sqref="D4"/>
    </sheetView>
  </sheetViews>
  <sheetFormatPr defaultColWidth="9.00390625" defaultRowHeight="15.75"/>
  <cols>
    <col min="1" max="1" width="4.75390625" style="2" customWidth="1"/>
    <col min="2" max="2" width="17.375" style="2" customWidth="1"/>
    <col min="3" max="3" width="7.125" style="2" customWidth="1"/>
    <col min="4" max="5" width="7.375" style="2" customWidth="1"/>
    <col min="6" max="6" width="5.00390625" style="2" customWidth="1"/>
    <col min="7" max="7" width="4.25390625" style="2" customWidth="1"/>
    <col min="8" max="8" width="7.625" style="2" customWidth="1"/>
    <col min="9" max="9" width="7.125" style="2" customWidth="1"/>
    <col min="10" max="10" width="5.75390625" style="2" customWidth="1"/>
    <col min="11" max="11" width="4.75390625" style="2" customWidth="1"/>
    <col min="12" max="12" width="7.375" style="2" customWidth="1"/>
    <col min="13" max="14" width="5.875" style="2" customWidth="1"/>
    <col min="15" max="15" width="5.625" style="2" customWidth="1"/>
    <col min="16" max="16" width="5.25390625" style="2" customWidth="1"/>
    <col min="17" max="17" width="5.75390625" style="2" customWidth="1"/>
    <col min="18" max="18" width="7.50390625" style="2" customWidth="1"/>
    <col min="19" max="19" width="8.875" style="29" customWidth="1"/>
    <col min="20" max="20" width="9.00390625" style="34" customWidth="1"/>
    <col min="21" max="24" width="9.00390625" style="75" customWidth="1"/>
    <col min="25" max="16384" width="9.00390625" style="2" customWidth="1"/>
  </cols>
  <sheetData>
    <row r="1" spans="1:20" ht="20.25" customHeight="1">
      <c r="A1" s="1" t="s">
        <v>0</v>
      </c>
      <c r="B1" s="1"/>
      <c r="C1" s="1"/>
      <c r="E1" s="118" t="s">
        <v>1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30" t="s">
        <v>2</v>
      </c>
      <c r="Q1" s="3"/>
      <c r="R1" s="3"/>
      <c r="S1" s="25"/>
      <c r="T1" s="33"/>
    </row>
    <row r="2" spans="1:20" ht="17.25" customHeight="1">
      <c r="A2" s="107" t="s">
        <v>3</v>
      </c>
      <c r="B2" s="107"/>
      <c r="C2" s="107"/>
      <c r="D2" s="107"/>
      <c r="E2" s="119" t="s">
        <v>4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08" t="s">
        <v>109</v>
      </c>
      <c r="Q2" s="108"/>
      <c r="R2" s="108"/>
      <c r="S2" s="108"/>
      <c r="T2" s="35"/>
    </row>
    <row r="3" spans="1:20" ht="14.25" customHeight="1">
      <c r="A3" s="107" t="s">
        <v>5</v>
      </c>
      <c r="B3" s="107"/>
      <c r="C3" s="107"/>
      <c r="D3" s="107"/>
      <c r="E3" s="120" t="s">
        <v>111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3" t="s">
        <v>6</v>
      </c>
      <c r="Q3" s="4"/>
      <c r="R3" s="3"/>
      <c r="S3" s="25"/>
      <c r="T3" s="33"/>
    </row>
    <row r="4" spans="1:20" ht="14.25" customHeight="1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5"/>
      <c r="P4" s="109" t="s">
        <v>110</v>
      </c>
      <c r="Q4" s="109"/>
      <c r="R4" s="109"/>
      <c r="S4" s="109"/>
      <c r="T4" s="35"/>
    </row>
    <row r="5" spans="2:19" ht="12.75" customHeight="1">
      <c r="B5" s="6"/>
      <c r="C5" s="6"/>
      <c r="Q5" s="7" t="s">
        <v>8</v>
      </c>
      <c r="R5" s="8"/>
      <c r="S5" s="26"/>
    </row>
    <row r="6" spans="1:19" ht="22.5" customHeight="1">
      <c r="A6" s="101" t="s">
        <v>9</v>
      </c>
      <c r="B6" s="102"/>
      <c r="C6" s="127" t="s">
        <v>10</v>
      </c>
      <c r="D6" s="128"/>
      <c r="E6" s="129"/>
      <c r="F6" s="121" t="s">
        <v>11</v>
      </c>
      <c r="G6" s="95" t="s">
        <v>12</v>
      </c>
      <c r="H6" s="124" t="s">
        <v>13</v>
      </c>
      <c r="I6" s="125"/>
      <c r="J6" s="125"/>
      <c r="K6" s="125"/>
      <c r="L6" s="125"/>
      <c r="M6" s="125"/>
      <c r="N6" s="125"/>
      <c r="O6" s="125"/>
      <c r="P6" s="125"/>
      <c r="Q6" s="126"/>
      <c r="R6" s="110" t="s">
        <v>38</v>
      </c>
      <c r="S6" s="132" t="s">
        <v>14</v>
      </c>
    </row>
    <row r="7" spans="1:70" s="9" customFormat="1" ht="16.5" customHeight="1">
      <c r="A7" s="103"/>
      <c r="B7" s="104"/>
      <c r="C7" s="110" t="s">
        <v>15</v>
      </c>
      <c r="D7" s="135" t="s">
        <v>16</v>
      </c>
      <c r="E7" s="112"/>
      <c r="F7" s="122"/>
      <c r="G7" s="111"/>
      <c r="H7" s="95" t="s">
        <v>17</v>
      </c>
      <c r="I7" s="135" t="s">
        <v>18</v>
      </c>
      <c r="J7" s="136"/>
      <c r="K7" s="136"/>
      <c r="L7" s="136"/>
      <c r="M7" s="136"/>
      <c r="N7" s="136"/>
      <c r="O7" s="136"/>
      <c r="P7" s="137"/>
      <c r="Q7" s="112" t="s">
        <v>19</v>
      </c>
      <c r="R7" s="111"/>
      <c r="S7" s="133"/>
      <c r="T7" s="33"/>
      <c r="U7" s="72"/>
      <c r="V7" s="72"/>
      <c r="W7" s="72"/>
      <c r="X7" s="7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5.75" customHeight="1">
      <c r="A8" s="103"/>
      <c r="B8" s="104"/>
      <c r="C8" s="111"/>
      <c r="D8" s="123"/>
      <c r="E8" s="114"/>
      <c r="F8" s="122"/>
      <c r="G8" s="111"/>
      <c r="H8" s="111"/>
      <c r="I8" s="95" t="s">
        <v>17</v>
      </c>
      <c r="J8" s="115" t="s">
        <v>16</v>
      </c>
      <c r="K8" s="116"/>
      <c r="L8" s="116"/>
      <c r="M8" s="116"/>
      <c r="N8" s="116"/>
      <c r="O8" s="116"/>
      <c r="P8" s="117"/>
      <c r="Q8" s="113"/>
      <c r="R8" s="111"/>
      <c r="S8" s="133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</row>
    <row r="9" spans="1:19" ht="15.75" customHeight="1">
      <c r="A9" s="103"/>
      <c r="B9" s="104"/>
      <c r="C9" s="111"/>
      <c r="D9" s="110" t="s">
        <v>20</v>
      </c>
      <c r="E9" s="110" t="s">
        <v>21</v>
      </c>
      <c r="F9" s="122"/>
      <c r="G9" s="111"/>
      <c r="H9" s="111"/>
      <c r="I9" s="111"/>
      <c r="J9" s="117" t="s">
        <v>22</v>
      </c>
      <c r="K9" s="138" t="s">
        <v>23</v>
      </c>
      <c r="L9" s="139" t="s">
        <v>24</v>
      </c>
      <c r="M9" s="95" t="s">
        <v>25</v>
      </c>
      <c r="N9" s="95" t="s">
        <v>26</v>
      </c>
      <c r="O9" s="95" t="s">
        <v>39</v>
      </c>
      <c r="P9" s="95" t="s">
        <v>40</v>
      </c>
      <c r="Q9" s="113"/>
      <c r="R9" s="111"/>
      <c r="S9" s="133"/>
    </row>
    <row r="10" spans="1:19" ht="60.75" customHeight="1">
      <c r="A10" s="105"/>
      <c r="B10" s="106"/>
      <c r="C10" s="96"/>
      <c r="D10" s="96"/>
      <c r="E10" s="96"/>
      <c r="F10" s="123"/>
      <c r="G10" s="96"/>
      <c r="H10" s="96"/>
      <c r="I10" s="96"/>
      <c r="J10" s="117"/>
      <c r="K10" s="138"/>
      <c r="L10" s="139"/>
      <c r="M10" s="96"/>
      <c r="N10" s="96" t="s">
        <v>26</v>
      </c>
      <c r="O10" s="96" t="s">
        <v>39</v>
      </c>
      <c r="P10" s="96" t="s">
        <v>40</v>
      </c>
      <c r="Q10" s="114"/>
      <c r="R10" s="96"/>
      <c r="S10" s="134"/>
    </row>
    <row r="11" spans="1:19" ht="11.25" customHeight="1">
      <c r="A11" s="98" t="s">
        <v>27</v>
      </c>
      <c r="B11" s="99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10">
        <v>11</v>
      </c>
      <c r="N11" s="10">
        <v>12</v>
      </c>
      <c r="O11" s="10">
        <v>13</v>
      </c>
      <c r="P11" s="10">
        <v>14</v>
      </c>
      <c r="Q11" s="10">
        <v>15</v>
      </c>
      <c r="R11" s="10">
        <v>16</v>
      </c>
      <c r="S11" s="24">
        <v>17</v>
      </c>
    </row>
    <row r="12" spans="1:22" ht="32.25" customHeight="1">
      <c r="A12" s="143" t="s">
        <v>28</v>
      </c>
      <c r="B12" s="144"/>
      <c r="C12" s="39">
        <f>D12+E12</f>
        <v>5516</v>
      </c>
      <c r="D12" s="42">
        <f>D13+D22</f>
        <v>4162</v>
      </c>
      <c r="E12" s="39">
        <f>E13+E22</f>
        <v>1354</v>
      </c>
      <c r="F12" s="39">
        <f>F13+F22</f>
        <v>10</v>
      </c>
      <c r="G12" s="39">
        <f>G13+G22</f>
        <v>0</v>
      </c>
      <c r="H12" s="39">
        <f>I12+Q12</f>
        <v>5506</v>
      </c>
      <c r="I12" s="39">
        <f>J12+K12+L12+M12+N12+O12+P12</f>
        <v>4779</v>
      </c>
      <c r="J12" s="39">
        <f aca="true" t="shared" si="0" ref="J12:Q12">J13+J22</f>
        <v>744</v>
      </c>
      <c r="K12" s="39">
        <f t="shared" si="0"/>
        <v>10</v>
      </c>
      <c r="L12" s="39">
        <f t="shared" si="0"/>
        <v>3194</v>
      </c>
      <c r="M12" s="39">
        <f t="shared" si="0"/>
        <v>725</v>
      </c>
      <c r="N12" s="39">
        <f t="shared" si="0"/>
        <v>19</v>
      </c>
      <c r="O12" s="39">
        <f t="shared" si="0"/>
        <v>0</v>
      </c>
      <c r="P12" s="39">
        <f t="shared" si="0"/>
        <v>87</v>
      </c>
      <c r="Q12" s="39">
        <f t="shared" si="0"/>
        <v>727</v>
      </c>
      <c r="R12" s="39">
        <f>C12-F12-G12-J12-K12</f>
        <v>4752</v>
      </c>
      <c r="S12" s="45">
        <f>(J12+K12)/I12</f>
        <v>0.1577735928018414</v>
      </c>
      <c r="T12" s="36"/>
      <c r="V12" s="75">
        <f>C12-'[1]TOAN TINH'!DT12</f>
        <v>0</v>
      </c>
    </row>
    <row r="13" spans="1:22" ht="45.75" customHeight="1">
      <c r="A13" s="43" t="s">
        <v>29</v>
      </c>
      <c r="B13" s="50" t="s">
        <v>48</v>
      </c>
      <c r="C13" s="39">
        <f aca="true" t="shared" si="1" ref="C13:C73">D13+E13</f>
        <v>406</v>
      </c>
      <c r="D13" s="42">
        <f>D14+D15+D16+D17+D18+D19+D20+D21</f>
        <v>357</v>
      </c>
      <c r="E13" s="39">
        <f>E14+E15+E16+E17+E18+E19+E20+E21</f>
        <v>49</v>
      </c>
      <c r="F13" s="39">
        <f>F14+F15+F16+F17+F18+F19+F20+F21</f>
        <v>5</v>
      </c>
      <c r="G13" s="39">
        <f>G14+G15+G16+G17+G18+G19+G20+G21</f>
        <v>0</v>
      </c>
      <c r="H13" s="39">
        <f aca="true" t="shared" si="2" ref="H13:H73">I13+Q13</f>
        <v>401</v>
      </c>
      <c r="I13" s="39">
        <f aca="true" t="shared" si="3" ref="I13:I73">J13+K13+L13+M13+N13+O13+P13</f>
        <v>350</v>
      </c>
      <c r="J13" s="39">
        <f aca="true" t="shared" si="4" ref="J13:Q13">J14+J15+J16+J17+J18+J19+J20+J21</f>
        <v>31</v>
      </c>
      <c r="K13" s="39">
        <f t="shared" si="4"/>
        <v>2</v>
      </c>
      <c r="L13" s="39">
        <f t="shared" si="4"/>
        <v>240</v>
      </c>
      <c r="M13" s="39">
        <f t="shared" si="4"/>
        <v>58</v>
      </c>
      <c r="N13" s="39">
        <f t="shared" si="4"/>
        <v>2</v>
      </c>
      <c r="O13" s="39">
        <f t="shared" si="4"/>
        <v>0</v>
      </c>
      <c r="P13" s="39">
        <f t="shared" si="4"/>
        <v>17</v>
      </c>
      <c r="Q13" s="39">
        <f t="shared" si="4"/>
        <v>51</v>
      </c>
      <c r="R13" s="39">
        <f aca="true" t="shared" si="5" ref="R13:R73">C13-F13-G13-J13-K13</f>
        <v>368</v>
      </c>
      <c r="S13" s="45">
        <f aca="true" t="shared" si="6" ref="S13:S73">(J13+K13)/I13</f>
        <v>0.09428571428571429</v>
      </c>
      <c r="T13" s="36"/>
      <c r="V13" s="75">
        <f>C13-'[1]TOAN TINH'!DT13</f>
        <v>0</v>
      </c>
    </row>
    <row r="14" spans="1:22" ht="31.5" customHeight="1">
      <c r="A14" s="44">
        <v>1</v>
      </c>
      <c r="B14" s="51" t="s">
        <v>49</v>
      </c>
      <c r="C14" s="31">
        <f t="shared" si="1"/>
        <v>3</v>
      </c>
      <c r="D14" s="46">
        <v>0</v>
      </c>
      <c r="E14" s="32">
        <f>'[1]TOAN TINH'!DV14</f>
        <v>3</v>
      </c>
      <c r="F14" s="32">
        <f>'[1]TOAN TINH'!DW14</f>
        <v>0</v>
      </c>
      <c r="G14" s="32">
        <f>'[1]TOAN TINH'!DX14</f>
        <v>0</v>
      </c>
      <c r="H14" s="31">
        <f t="shared" si="2"/>
        <v>3</v>
      </c>
      <c r="I14" s="31">
        <f t="shared" si="3"/>
        <v>3</v>
      </c>
      <c r="J14" s="32">
        <f>'[1]TOAN TINH'!EA14</f>
        <v>3</v>
      </c>
      <c r="K14" s="32">
        <f>'[1]TOAN TINH'!EB14</f>
        <v>0</v>
      </c>
      <c r="L14" s="32">
        <f>'[1]TOAN TINH'!EC14</f>
        <v>0</v>
      </c>
      <c r="M14" s="32">
        <f>'[1]TOAN TINH'!ED14</f>
        <v>0</v>
      </c>
      <c r="N14" s="32">
        <f>'[1]TOAN TINH'!EE14</f>
        <v>0</v>
      </c>
      <c r="O14" s="32">
        <f>'[1]TOAN TINH'!EF14</f>
        <v>0</v>
      </c>
      <c r="P14" s="32">
        <f>'[1]TOAN TINH'!EG14</f>
        <v>0</v>
      </c>
      <c r="Q14" s="32">
        <f>'[1]TOAN TINH'!EH14</f>
        <v>0</v>
      </c>
      <c r="R14" s="31">
        <f t="shared" si="5"/>
        <v>0</v>
      </c>
      <c r="S14" s="47">
        <f t="shared" si="6"/>
        <v>1</v>
      </c>
      <c r="T14" s="36"/>
      <c r="U14" s="76">
        <v>0</v>
      </c>
      <c r="V14" s="75">
        <f>C14-'[1]TOAN TINH'!DT14</f>
        <v>0</v>
      </c>
    </row>
    <row r="15" spans="1:22" ht="31.5" customHeight="1">
      <c r="A15" s="44">
        <v>2</v>
      </c>
      <c r="B15" s="51" t="s">
        <v>50</v>
      </c>
      <c r="C15" s="31">
        <f t="shared" si="1"/>
        <v>8</v>
      </c>
      <c r="D15" s="46">
        <v>0</v>
      </c>
      <c r="E15" s="32">
        <f>'[1]TOAN TINH'!DV15</f>
        <v>8</v>
      </c>
      <c r="F15" s="32">
        <f>'[1]TOAN TINH'!DW15</f>
        <v>0</v>
      </c>
      <c r="G15" s="32">
        <f>'[1]TOAN TINH'!DX15</f>
        <v>0</v>
      </c>
      <c r="H15" s="31">
        <f t="shared" si="2"/>
        <v>8</v>
      </c>
      <c r="I15" s="31">
        <f t="shared" si="3"/>
        <v>8</v>
      </c>
      <c r="J15" s="32">
        <f>'[1]TOAN TINH'!EA15</f>
        <v>1</v>
      </c>
      <c r="K15" s="32">
        <f>'[1]TOAN TINH'!EB15</f>
        <v>0</v>
      </c>
      <c r="L15" s="32">
        <f>'[1]TOAN TINH'!EC15</f>
        <v>7</v>
      </c>
      <c r="M15" s="32">
        <f>'[1]TOAN TINH'!ED15</f>
        <v>0</v>
      </c>
      <c r="N15" s="32">
        <f>'[1]TOAN TINH'!EE15</f>
        <v>0</v>
      </c>
      <c r="O15" s="32">
        <f>'[1]TOAN TINH'!EF15</f>
        <v>0</v>
      </c>
      <c r="P15" s="32">
        <f>'[1]TOAN TINH'!EG15</f>
        <v>0</v>
      </c>
      <c r="Q15" s="32">
        <f>'[1]TOAN TINH'!EH15</f>
        <v>0</v>
      </c>
      <c r="R15" s="31">
        <f t="shared" si="5"/>
        <v>7</v>
      </c>
      <c r="S15" s="47">
        <f t="shared" si="6"/>
        <v>0.125</v>
      </c>
      <c r="T15" s="36"/>
      <c r="U15" s="76">
        <v>0</v>
      </c>
      <c r="V15" s="75">
        <f>C15-'[1]TOAN TINH'!DT15</f>
        <v>0</v>
      </c>
    </row>
    <row r="16" spans="1:22" ht="31.5" customHeight="1">
      <c r="A16" s="44">
        <v>3</v>
      </c>
      <c r="B16" s="51" t="s">
        <v>51</v>
      </c>
      <c r="C16" s="31">
        <f t="shared" si="1"/>
        <v>137</v>
      </c>
      <c r="D16" s="46">
        <v>133</v>
      </c>
      <c r="E16" s="32">
        <f>'[1]TOAN TINH'!DV16</f>
        <v>4</v>
      </c>
      <c r="F16" s="32">
        <f>'[1]TOAN TINH'!DW16</f>
        <v>3</v>
      </c>
      <c r="G16" s="32">
        <f>'[1]TOAN TINH'!DX16</f>
        <v>0</v>
      </c>
      <c r="H16" s="31">
        <f t="shared" si="2"/>
        <v>134</v>
      </c>
      <c r="I16" s="31">
        <f t="shared" si="3"/>
        <v>134</v>
      </c>
      <c r="J16" s="32">
        <f>'[1]TOAN TINH'!EA16</f>
        <v>3</v>
      </c>
      <c r="K16" s="32">
        <f>'[1]TOAN TINH'!EB16</f>
        <v>1</v>
      </c>
      <c r="L16" s="32">
        <f>'[1]TOAN TINH'!EC16</f>
        <v>105</v>
      </c>
      <c r="M16" s="32">
        <f>'[1]TOAN TINH'!ED16</f>
        <v>21</v>
      </c>
      <c r="N16" s="32">
        <f>'[1]TOAN TINH'!EE16</f>
        <v>0</v>
      </c>
      <c r="O16" s="32">
        <f>'[1]TOAN TINH'!EF16</f>
        <v>0</v>
      </c>
      <c r="P16" s="32">
        <f>'[1]TOAN TINH'!EG16</f>
        <v>4</v>
      </c>
      <c r="Q16" s="32">
        <f>'[1]TOAN TINH'!EH16</f>
        <v>0</v>
      </c>
      <c r="R16" s="31">
        <f t="shared" si="5"/>
        <v>130</v>
      </c>
      <c r="S16" s="47">
        <f t="shared" si="6"/>
        <v>0.029850746268656716</v>
      </c>
      <c r="T16" s="36"/>
      <c r="U16" s="76">
        <v>133</v>
      </c>
      <c r="V16" s="75">
        <f>C16-'[1]TOAN TINH'!DT16</f>
        <v>0</v>
      </c>
    </row>
    <row r="17" spans="1:22" ht="31.5" customHeight="1">
      <c r="A17" s="44">
        <v>4</v>
      </c>
      <c r="B17" s="51" t="s">
        <v>52</v>
      </c>
      <c r="C17" s="31">
        <f t="shared" si="1"/>
        <v>105</v>
      </c>
      <c r="D17" s="46">
        <v>99</v>
      </c>
      <c r="E17" s="32">
        <f>'[1]TOAN TINH'!DV17</f>
        <v>6</v>
      </c>
      <c r="F17" s="32">
        <f>'[1]TOAN TINH'!DW17</f>
        <v>0</v>
      </c>
      <c r="G17" s="32">
        <f>'[1]TOAN TINH'!DX17</f>
        <v>0</v>
      </c>
      <c r="H17" s="31">
        <f t="shared" si="2"/>
        <v>105</v>
      </c>
      <c r="I17" s="31">
        <f t="shared" si="3"/>
        <v>104</v>
      </c>
      <c r="J17" s="32">
        <f>'[1]TOAN TINH'!EA17</f>
        <v>1</v>
      </c>
      <c r="K17" s="32">
        <f>'[1]TOAN TINH'!EB17</f>
        <v>0</v>
      </c>
      <c r="L17" s="32">
        <f>'[1]TOAN TINH'!EC17</f>
        <v>65</v>
      </c>
      <c r="M17" s="32">
        <f>'[1]TOAN TINH'!ED17</f>
        <v>36</v>
      </c>
      <c r="N17" s="32">
        <f>'[1]TOAN TINH'!EE17</f>
        <v>2</v>
      </c>
      <c r="O17" s="32">
        <f>'[1]TOAN TINH'!EF17</f>
        <v>0</v>
      </c>
      <c r="P17" s="32">
        <f>'[1]TOAN TINH'!EG17</f>
        <v>0</v>
      </c>
      <c r="Q17" s="32">
        <f>'[1]TOAN TINH'!EH17</f>
        <v>1</v>
      </c>
      <c r="R17" s="31">
        <f t="shared" si="5"/>
        <v>104</v>
      </c>
      <c r="S17" s="47">
        <f t="shared" si="6"/>
        <v>0.009615384615384616</v>
      </c>
      <c r="T17" s="36"/>
      <c r="U17" s="76">
        <v>99</v>
      </c>
      <c r="V17" s="75">
        <f>C17-'[1]TOAN TINH'!DT17</f>
        <v>0</v>
      </c>
    </row>
    <row r="18" spans="1:22" ht="31.5" customHeight="1">
      <c r="A18" s="44">
        <v>5</v>
      </c>
      <c r="B18" s="51" t="s">
        <v>53</v>
      </c>
      <c r="C18" s="31">
        <f t="shared" si="1"/>
        <v>57</v>
      </c>
      <c r="D18" s="46">
        <v>53</v>
      </c>
      <c r="E18" s="32">
        <f>'[1]TOAN TINH'!DV18</f>
        <v>4</v>
      </c>
      <c r="F18" s="32">
        <f>'[1]TOAN TINH'!DW18</f>
        <v>0</v>
      </c>
      <c r="G18" s="32">
        <f>'[1]TOAN TINH'!DX18</f>
        <v>0</v>
      </c>
      <c r="H18" s="31">
        <f t="shared" si="2"/>
        <v>57</v>
      </c>
      <c r="I18" s="31">
        <f t="shared" si="3"/>
        <v>41</v>
      </c>
      <c r="J18" s="32">
        <f>'[1]TOAN TINH'!EA18</f>
        <v>3</v>
      </c>
      <c r="K18" s="32">
        <f>'[1]TOAN TINH'!EB18</f>
        <v>0</v>
      </c>
      <c r="L18" s="32">
        <f>'[1]TOAN TINH'!EC18</f>
        <v>38</v>
      </c>
      <c r="M18" s="32">
        <f>'[1]TOAN TINH'!ED18</f>
        <v>0</v>
      </c>
      <c r="N18" s="32">
        <f>'[1]TOAN TINH'!EE18</f>
        <v>0</v>
      </c>
      <c r="O18" s="32">
        <f>'[1]TOAN TINH'!EF18</f>
        <v>0</v>
      </c>
      <c r="P18" s="32">
        <f>'[1]TOAN TINH'!EG18</f>
        <v>0</v>
      </c>
      <c r="Q18" s="32">
        <f>'[1]TOAN TINH'!EH18</f>
        <v>16</v>
      </c>
      <c r="R18" s="31">
        <f t="shared" si="5"/>
        <v>54</v>
      </c>
      <c r="S18" s="47">
        <f t="shared" si="6"/>
        <v>0.07317073170731707</v>
      </c>
      <c r="T18" s="36"/>
      <c r="U18" s="76">
        <v>53</v>
      </c>
      <c r="V18" s="75">
        <f>C18-'[1]TOAN TINH'!DT18</f>
        <v>0</v>
      </c>
    </row>
    <row r="19" spans="1:22" ht="31.5" customHeight="1">
      <c r="A19" s="44">
        <v>6</v>
      </c>
      <c r="B19" s="51" t="s">
        <v>54</v>
      </c>
      <c r="C19" s="31">
        <f t="shared" si="1"/>
        <v>28</v>
      </c>
      <c r="D19" s="46">
        <v>24</v>
      </c>
      <c r="E19" s="32">
        <f>'[1]TOAN TINH'!DV19</f>
        <v>4</v>
      </c>
      <c r="F19" s="32">
        <f>'[1]TOAN TINH'!DW19</f>
        <v>1</v>
      </c>
      <c r="G19" s="32">
        <f>'[1]TOAN TINH'!DX19</f>
        <v>0</v>
      </c>
      <c r="H19" s="31">
        <f t="shared" si="2"/>
        <v>27</v>
      </c>
      <c r="I19" s="31">
        <f t="shared" si="3"/>
        <v>20</v>
      </c>
      <c r="J19" s="32">
        <f>'[1]TOAN TINH'!EA19</f>
        <v>2</v>
      </c>
      <c r="K19" s="32">
        <f>'[1]TOAN TINH'!EB19</f>
        <v>1</v>
      </c>
      <c r="L19" s="32">
        <f>'[1]TOAN TINH'!EC19</f>
        <v>3</v>
      </c>
      <c r="M19" s="32">
        <f>'[1]TOAN TINH'!ED19</f>
        <v>1</v>
      </c>
      <c r="N19" s="32">
        <f>'[1]TOAN TINH'!EE19</f>
        <v>0</v>
      </c>
      <c r="O19" s="32">
        <f>'[1]TOAN TINH'!EF19</f>
        <v>0</v>
      </c>
      <c r="P19" s="32">
        <f>'[1]TOAN TINH'!EG19</f>
        <v>13</v>
      </c>
      <c r="Q19" s="32">
        <f>'[1]TOAN TINH'!EH19</f>
        <v>7</v>
      </c>
      <c r="R19" s="31">
        <f t="shared" si="5"/>
        <v>24</v>
      </c>
      <c r="S19" s="47">
        <f t="shared" si="6"/>
        <v>0.15</v>
      </c>
      <c r="T19" s="36"/>
      <c r="U19" s="76">
        <v>24</v>
      </c>
      <c r="V19" s="75">
        <f>C19-'[1]TOAN TINH'!DT19</f>
        <v>0</v>
      </c>
    </row>
    <row r="20" spans="1:22" ht="31.5" customHeight="1">
      <c r="A20" s="44">
        <v>7</v>
      </c>
      <c r="B20" s="51" t="s">
        <v>55</v>
      </c>
      <c r="C20" s="31">
        <f t="shared" si="1"/>
        <v>51</v>
      </c>
      <c r="D20" s="46">
        <v>35</v>
      </c>
      <c r="E20" s="32">
        <f>'[1]TOAN TINH'!DV20</f>
        <v>16</v>
      </c>
      <c r="F20" s="32">
        <f>'[1]TOAN TINH'!DW20</f>
        <v>0</v>
      </c>
      <c r="G20" s="32">
        <f>'[1]TOAN TINH'!DX20</f>
        <v>0</v>
      </c>
      <c r="H20" s="31">
        <f t="shared" si="2"/>
        <v>51</v>
      </c>
      <c r="I20" s="31">
        <f t="shared" si="3"/>
        <v>26</v>
      </c>
      <c r="J20" s="32">
        <f>'[1]TOAN TINH'!EA20</f>
        <v>17</v>
      </c>
      <c r="K20" s="32">
        <f>'[1]TOAN TINH'!EB20</f>
        <v>0</v>
      </c>
      <c r="L20" s="32">
        <f>'[1]TOAN TINH'!EC20</f>
        <v>9</v>
      </c>
      <c r="M20" s="32">
        <f>'[1]TOAN TINH'!ED20</f>
        <v>0</v>
      </c>
      <c r="N20" s="32">
        <f>'[1]TOAN TINH'!EE20</f>
        <v>0</v>
      </c>
      <c r="O20" s="32">
        <f>'[1]TOAN TINH'!EF20</f>
        <v>0</v>
      </c>
      <c r="P20" s="32">
        <f>'[1]TOAN TINH'!EG20</f>
        <v>0</v>
      </c>
      <c r="Q20" s="32">
        <f>'[1]TOAN TINH'!EH20</f>
        <v>25</v>
      </c>
      <c r="R20" s="31">
        <f t="shared" si="5"/>
        <v>34</v>
      </c>
      <c r="S20" s="47">
        <f t="shared" si="6"/>
        <v>0.6538461538461539</v>
      </c>
      <c r="T20" s="36"/>
      <c r="U20" s="76">
        <v>35</v>
      </c>
      <c r="V20" s="75">
        <f>C20-'[1]TOAN TINH'!DT20</f>
        <v>0</v>
      </c>
    </row>
    <row r="21" spans="1:22" ht="31.5" customHeight="1">
      <c r="A21" s="44">
        <v>8</v>
      </c>
      <c r="B21" s="51" t="s">
        <v>56</v>
      </c>
      <c r="C21" s="31">
        <f t="shared" si="1"/>
        <v>17</v>
      </c>
      <c r="D21" s="46">
        <v>13</v>
      </c>
      <c r="E21" s="32">
        <f>'[1]TOAN TINH'!DV21</f>
        <v>4</v>
      </c>
      <c r="F21" s="32">
        <f>'[1]TOAN TINH'!DW21</f>
        <v>1</v>
      </c>
      <c r="G21" s="32">
        <f>'[1]TOAN TINH'!DX21</f>
        <v>0</v>
      </c>
      <c r="H21" s="31">
        <f t="shared" si="2"/>
        <v>16</v>
      </c>
      <c r="I21" s="31">
        <f t="shared" si="3"/>
        <v>14</v>
      </c>
      <c r="J21" s="32">
        <f>'[1]TOAN TINH'!EA21</f>
        <v>1</v>
      </c>
      <c r="K21" s="32">
        <f>'[1]TOAN TINH'!EB21</f>
        <v>0</v>
      </c>
      <c r="L21" s="32">
        <f>'[1]TOAN TINH'!EC21</f>
        <v>13</v>
      </c>
      <c r="M21" s="32">
        <f>'[1]TOAN TINH'!ED21</f>
        <v>0</v>
      </c>
      <c r="N21" s="32">
        <f>'[1]TOAN TINH'!EE21</f>
        <v>0</v>
      </c>
      <c r="O21" s="32">
        <f>'[1]TOAN TINH'!EF21</f>
        <v>0</v>
      </c>
      <c r="P21" s="32">
        <f>'[1]TOAN TINH'!EG21</f>
        <v>0</v>
      </c>
      <c r="Q21" s="32">
        <f>'[1]TOAN TINH'!EH21</f>
        <v>2</v>
      </c>
      <c r="R21" s="31">
        <f t="shared" si="5"/>
        <v>15</v>
      </c>
      <c r="S21" s="47">
        <f t="shared" si="6"/>
        <v>0.07142857142857142</v>
      </c>
      <c r="T21" s="36"/>
      <c r="U21" s="76">
        <v>13</v>
      </c>
      <c r="V21" s="75">
        <f>C21-'[1]TOAN TINH'!DT21</f>
        <v>0</v>
      </c>
    </row>
    <row r="22" spans="1:22" ht="36" customHeight="1">
      <c r="A22" s="43" t="s">
        <v>30</v>
      </c>
      <c r="B22" s="49" t="s">
        <v>31</v>
      </c>
      <c r="C22" s="39">
        <f t="shared" si="1"/>
        <v>5110</v>
      </c>
      <c r="D22" s="42">
        <f>D23+D31+D35+D38+D42+D46+D51+D55+D60+D66+D70</f>
        <v>3805</v>
      </c>
      <c r="E22" s="39">
        <f>E23+E31+E35+E38+E42+E46+E51+E55+E60+E66+E70</f>
        <v>1305</v>
      </c>
      <c r="F22" s="39">
        <f>F23+F31+F35+F38+F42+F46+F51+F55+F60+F66+F70</f>
        <v>5</v>
      </c>
      <c r="G22" s="39">
        <f>G23+G31+G35+G38+G42+G46+G51+G55+G60+G66+G70</f>
        <v>0</v>
      </c>
      <c r="H22" s="39">
        <f t="shared" si="2"/>
        <v>5105</v>
      </c>
      <c r="I22" s="39">
        <f t="shared" si="3"/>
        <v>4429</v>
      </c>
      <c r="J22" s="39">
        <f aca="true" t="shared" si="7" ref="J22:Q22">J23+J31+J35+J38+J42+J46+J51+J55+J60+J66+J70</f>
        <v>713</v>
      </c>
      <c r="K22" s="39">
        <f t="shared" si="7"/>
        <v>8</v>
      </c>
      <c r="L22" s="39">
        <f t="shared" si="7"/>
        <v>2954</v>
      </c>
      <c r="M22" s="39">
        <f t="shared" si="7"/>
        <v>667</v>
      </c>
      <c r="N22" s="39">
        <f t="shared" si="7"/>
        <v>17</v>
      </c>
      <c r="O22" s="39">
        <f t="shared" si="7"/>
        <v>0</v>
      </c>
      <c r="P22" s="39">
        <f t="shared" si="7"/>
        <v>70</v>
      </c>
      <c r="Q22" s="39">
        <f t="shared" si="7"/>
        <v>676</v>
      </c>
      <c r="R22" s="39">
        <f t="shared" si="5"/>
        <v>4384</v>
      </c>
      <c r="S22" s="45">
        <f t="shared" si="6"/>
        <v>0.16279069767441862</v>
      </c>
      <c r="T22" s="36"/>
      <c r="V22" s="75">
        <f>C22-'[1]TOAN TINH'!DT22</f>
        <v>0</v>
      </c>
    </row>
    <row r="23" spans="1:22" ht="31.5" customHeight="1">
      <c r="A23" s="43">
        <v>1</v>
      </c>
      <c r="B23" s="50" t="s">
        <v>57</v>
      </c>
      <c r="C23" s="39">
        <f t="shared" si="1"/>
        <v>1436</v>
      </c>
      <c r="D23" s="42">
        <f>D24+D25+D26+D27+D28+D29+D30</f>
        <v>1180</v>
      </c>
      <c r="E23" s="39">
        <f>E24+E25+E26+E27+E28+E29+E30</f>
        <v>256</v>
      </c>
      <c r="F23" s="39">
        <f>F24+F25+F26+F27+F28+F29+F30</f>
        <v>4</v>
      </c>
      <c r="G23" s="39">
        <f>G24+G25+G26+G27+G28+G29+G30</f>
        <v>0</v>
      </c>
      <c r="H23" s="39">
        <f t="shared" si="2"/>
        <v>1432</v>
      </c>
      <c r="I23" s="39">
        <f t="shared" si="3"/>
        <v>1385</v>
      </c>
      <c r="J23" s="39">
        <f aca="true" t="shared" si="8" ref="J23:Q23">J24+J25+J26+J27+J28+J29+J30</f>
        <v>169</v>
      </c>
      <c r="K23" s="39">
        <f t="shared" si="8"/>
        <v>6</v>
      </c>
      <c r="L23" s="39">
        <f t="shared" si="8"/>
        <v>912</v>
      </c>
      <c r="M23" s="39">
        <f t="shared" si="8"/>
        <v>289</v>
      </c>
      <c r="N23" s="39">
        <f t="shared" si="8"/>
        <v>5</v>
      </c>
      <c r="O23" s="39">
        <f t="shared" si="8"/>
        <v>0</v>
      </c>
      <c r="P23" s="39">
        <f t="shared" si="8"/>
        <v>4</v>
      </c>
      <c r="Q23" s="39">
        <f t="shared" si="8"/>
        <v>47</v>
      </c>
      <c r="R23" s="39">
        <f t="shared" si="5"/>
        <v>1257</v>
      </c>
      <c r="S23" s="45">
        <f t="shared" si="6"/>
        <v>0.1263537906137184</v>
      </c>
      <c r="T23" s="36"/>
      <c r="V23" s="75">
        <f>C23-'[1]TOAN TINH'!DT23</f>
        <v>0</v>
      </c>
    </row>
    <row r="24" spans="1:22" ht="31.5" customHeight="1">
      <c r="A24" s="44">
        <v>1.1</v>
      </c>
      <c r="B24" s="51" t="s">
        <v>58</v>
      </c>
      <c r="C24" s="31">
        <f t="shared" si="1"/>
        <v>89</v>
      </c>
      <c r="D24" s="46">
        <v>59</v>
      </c>
      <c r="E24" s="32">
        <f>'[1]TOAN TINH'!DV24</f>
        <v>30</v>
      </c>
      <c r="F24" s="32">
        <f>'[1]TOAN TINH'!DW24</f>
        <v>0</v>
      </c>
      <c r="G24" s="32">
        <f>'[1]TOAN TINH'!DX24</f>
        <v>0</v>
      </c>
      <c r="H24" s="31">
        <f t="shared" si="2"/>
        <v>89</v>
      </c>
      <c r="I24" s="31">
        <f t="shared" si="3"/>
        <v>82</v>
      </c>
      <c r="J24" s="32">
        <f>'[1]TOAN TINH'!EA24</f>
        <v>21</v>
      </c>
      <c r="K24" s="32">
        <f>'[1]TOAN TINH'!EB24</f>
        <v>0</v>
      </c>
      <c r="L24" s="32">
        <f>'[1]TOAN TINH'!EC24</f>
        <v>44</v>
      </c>
      <c r="M24" s="32">
        <f>'[1]TOAN TINH'!ED24</f>
        <v>17</v>
      </c>
      <c r="N24" s="32">
        <f>'[1]TOAN TINH'!EE24</f>
        <v>0</v>
      </c>
      <c r="O24" s="32">
        <f>'[1]TOAN TINH'!EF24</f>
        <v>0</v>
      </c>
      <c r="P24" s="32">
        <f>'[1]TOAN TINH'!EG24</f>
        <v>0</v>
      </c>
      <c r="Q24" s="32">
        <f>'[1]TOAN TINH'!EH24</f>
        <v>7</v>
      </c>
      <c r="R24" s="31">
        <f t="shared" si="5"/>
        <v>68</v>
      </c>
      <c r="S24" s="47">
        <f t="shared" si="6"/>
        <v>0.25609756097560976</v>
      </c>
      <c r="T24" s="36"/>
      <c r="U24" s="76">
        <v>59</v>
      </c>
      <c r="V24" s="75">
        <f>C24-'[1]TOAN TINH'!DT24</f>
        <v>0</v>
      </c>
    </row>
    <row r="25" spans="1:22" ht="31.5" customHeight="1">
      <c r="A25" s="44">
        <v>1.2</v>
      </c>
      <c r="B25" s="51" t="s">
        <v>59</v>
      </c>
      <c r="C25" s="31">
        <f t="shared" si="1"/>
        <v>258</v>
      </c>
      <c r="D25" s="46">
        <v>248</v>
      </c>
      <c r="E25" s="32">
        <f>'[1]TOAN TINH'!DV25</f>
        <v>10</v>
      </c>
      <c r="F25" s="32">
        <f>'[1]TOAN TINH'!DW25</f>
        <v>0</v>
      </c>
      <c r="G25" s="32">
        <f>'[1]TOAN TINH'!DX25</f>
        <v>0</v>
      </c>
      <c r="H25" s="31">
        <f t="shared" si="2"/>
        <v>258</v>
      </c>
      <c r="I25" s="31">
        <f t="shared" si="3"/>
        <v>258</v>
      </c>
      <c r="J25" s="32">
        <f>'[1]TOAN TINH'!EA25</f>
        <v>5</v>
      </c>
      <c r="K25" s="32">
        <f>'[1]TOAN TINH'!EB25</f>
        <v>0</v>
      </c>
      <c r="L25" s="32">
        <f>'[1]TOAN TINH'!EC25</f>
        <v>194</v>
      </c>
      <c r="M25" s="32">
        <f>'[1]TOAN TINH'!ED25</f>
        <v>57</v>
      </c>
      <c r="N25" s="32">
        <f>'[1]TOAN TINH'!EE25</f>
        <v>2</v>
      </c>
      <c r="O25" s="32">
        <f>'[1]TOAN TINH'!EF25</f>
        <v>0</v>
      </c>
      <c r="P25" s="32">
        <f>'[1]TOAN TINH'!EG25</f>
        <v>0</v>
      </c>
      <c r="Q25" s="32">
        <f>'[1]TOAN TINH'!EH25</f>
        <v>0</v>
      </c>
      <c r="R25" s="31">
        <f t="shared" si="5"/>
        <v>253</v>
      </c>
      <c r="S25" s="47">
        <f t="shared" si="6"/>
        <v>0.01937984496124031</v>
      </c>
      <c r="T25" s="36"/>
      <c r="U25" s="76">
        <v>248</v>
      </c>
      <c r="V25" s="75">
        <f>C25-'[1]TOAN TINH'!DT25</f>
        <v>0</v>
      </c>
    </row>
    <row r="26" spans="1:22" ht="31.5" customHeight="1">
      <c r="A26" s="44">
        <v>1.3</v>
      </c>
      <c r="B26" s="51" t="s">
        <v>60</v>
      </c>
      <c r="C26" s="31">
        <f t="shared" si="1"/>
        <v>253</v>
      </c>
      <c r="D26" s="46">
        <v>220</v>
      </c>
      <c r="E26" s="32">
        <f>'[1]TOAN TINH'!DV26</f>
        <v>33</v>
      </c>
      <c r="F26" s="32">
        <f>'[1]TOAN TINH'!DW26</f>
        <v>1</v>
      </c>
      <c r="G26" s="32">
        <f>'[1]TOAN TINH'!DX26</f>
        <v>0</v>
      </c>
      <c r="H26" s="31">
        <f t="shared" si="2"/>
        <v>252</v>
      </c>
      <c r="I26" s="31">
        <f t="shared" si="3"/>
        <v>249</v>
      </c>
      <c r="J26" s="32">
        <f>'[1]TOAN TINH'!EA26</f>
        <v>25</v>
      </c>
      <c r="K26" s="32">
        <f>'[1]TOAN TINH'!EB26</f>
        <v>2</v>
      </c>
      <c r="L26" s="32">
        <f>'[1]TOAN TINH'!EC26</f>
        <v>166</v>
      </c>
      <c r="M26" s="32">
        <f>'[1]TOAN TINH'!ED26</f>
        <v>52</v>
      </c>
      <c r="N26" s="32">
        <f>'[1]TOAN TINH'!EE26</f>
        <v>0</v>
      </c>
      <c r="O26" s="32">
        <f>'[1]TOAN TINH'!EF26</f>
        <v>0</v>
      </c>
      <c r="P26" s="32">
        <f>'[1]TOAN TINH'!EG26</f>
        <v>4</v>
      </c>
      <c r="Q26" s="32">
        <f>'[1]TOAN TINH'!EH26</f>
        <v>3</v>
      </c>
      <c r="R26" s="31">
        <f t="shared" si="5"/>
        <v>225</v>
      </c>
      <c r="S26" s="47">
        <f t="shared" si="6"/>
        <v>0.10843373493975904</v>
      </c>
      <c r="T26" s="36"/>
      <c r="U26" s="76">
        <v>220</v>
      </c>
      <c r="V26" s="75">
        <f>C26-'[1]TOAN TINH'!DT26</f>
        <v>0</v>
      </c>
    </row>
    <row r="27" spans="1:22" ht="31.5" customHeight="1">
      <c r="A27" s="44">
        <v>1.4</v>
      </c>
      <c r="B27" s="51" t="s">
        <v>61</v>
      </c>
      <c r="C27" s="31">
        <f t="shared" si="1"/>
        <v>181</v>
      </c>
      <c r="D27" s="46">
        <v>110</v>
      </c>
      <c r="E27" s="32">
        <f>'[1]TOAN TINH'!DV27</f>
        <v>71</v>
      </c>
      <c r="F27" s="32">
        <f>'[1]TOAN TINH'!DW27</f>
        <v>0</v>
      </c>
      <c r="G27" s="32">
        <f>'[1]TOAN TINH'!DX27</f>
        <v>0</v>
      </c>
      <c r="H27" s="31">
        <f t="shared" si="2"/>
        <v>181</v>
      </c>
      <c r="I27" s="31">
        <f t="shared" si="3"/>
        <v>179</v>
      </c>
      <c r="J27" s="32">
        <f>'[1]TOAN TINH'!EA27</f>
        <v>32</v>
      </c>
      <c r="K27" s="32">
        <f>'[1]TOAN TINH'!EB27</f>
        <v>0</v>
      </c>
      <c r="L27" s="32">
        <f>'[1]TOAN TINH'!EC27</f>
        <v>127</v>
      </c>
      <c r="M27" s="32">
        <f>'[1]TOAN TINH'!ED27</f>
        <v>20</v>
      </c>
      <c r="N27" s="32">
        <f>'[1]TOAN TINH'!EE27</f>
        <v>0</v>
      </c>
      <c r="O27" s="32">
        <f>'[1]TOAN TINH'!EF27</f>
        <v>0</v>
      </c>
      <c r="P27" s="32">
        <f>'[1]TOAN TINH'!EG27</f>
        <v>0</v>
      </c>
      <c r="Q27" s="32">
        <f>'[1]TOAN TINH'!EH27</f>
        <v>2</v>
      </c>
      <c r="R27" s="31">
        <f t="shared" si="5"/>
        <v>149</v>
      </c>
      <c r="S27" s="47">
        <f t="shared" si="6"/>
        <v>0.1787709497206704</v>
      </c>
      <c r="T27" s="36"/>
      <c r="U27" s="76">
        <v>110</v>
      </c>
      <c r="V27" s="75">
        <f>C27-'[1]TOAN TINH'!DT27</f>
        <v>0</v>
      </c>
    </row>
    <row r="28" spans="1:22" ht="31.5" customHeight="1">
      <c r="A28" s="44">
        <v>1.5</v>
      </c>
      <c r="B28" s="51" t="s">
        <v>62</v>
      </c>
      <c r="C28" s="31">
        <f t="shared" si="1"/>
        <v>211</v>
      </c>
      <c r="D28" s="46">
        <v>163</v>
      </c>
      <c r="E28" s="32">
        <f>'[1]TOAN TINH'!DV28</f>
        <v>48</v>
      </c>
      <c r="F28" s="32">
        <f>'[1]TOAN TINH'!DW28</f>
        <v>3</v>
      </c>
      <c r="G28" s="32">
        <f>'[1]TOAN TINH'!DX28</f>
        <v>0</v>
      </c>
      <c r="H28" s="31">
        <f t="shared" si="2"/>
        <v>208</v>
      </c>
      <c r="I28" s="31">
        <f t="shared" si="3"/>
        <v>191</v>
      </c>
      <c r="J28" s="32">
        <f>'[1]TOAN TINH'!EA28</f>
        <v>37</v>
      </c>
      <c r="K28" s="32">
        <f>'[1]TOAN TINH'!EB28</f>
        <v>2</v>
      </c>
      <c r="L28" s="32">
        <f>'[1]TOAN TINH'!EC28</f>
        <v>105</v>
      </c>
      <c r="M28" s="32">
        <f>'[1]TOAN TINH'!ED28</f>
        <v>47</v>
      </c>
      <c r="N28" s="32">
        <f>'[1]TOAN TINH'!EE28</f>
        <v>0</v>
      </c>
      <c r="O28" s="32">
        <f>'[1]TOAN TINH'!EF28</f>
        <v>0</v>
      </c>
      <c r="P28" s="32">
        <f>'[1]TOAN TINH'!EG28</f>
        <v>0</v>
      </c>
      <c r="Q28" s="32">
        <f>'[1]TOAN TINH'!EH28</f>
        <v>17</v>
      </c>
      <c r="R28" s="31">
        <f t="shared" si="5"/>
        <v>169</v>
      </c>
      <c r="S28" s="47">
        <f t="shared" si="6"/>
        <v>0.20418848167539266</v>
      </c>
      <c r="T28" s="36"/>
      <c r="U28" s="76">
        <v>163</v>
      </c>
      <c r="V28" s="75">
        <f>C28-'[1]TOAN TINH'!DT28</f>
        <v>0</v>
      </c>
    </row>
    <row r="29" spans="1:22" ht="31.5" customHeight="1">
      <c r="A29" s="44">
        <v>1.6</v>
      </c>
      <c r="B29" s="51" t="s">
        <v>63</v>
      </c>
      <c r="C29" s="31">
        <f t="shared" si="1"/>
        <v>236</v>
      </c>
      <c r="D29" s="46">
        <v>208</v>
      </c>
      <c r="E29" s="32">
        <f>'[1]TOAN TINH'!DV29</f>
        <v>28</v>
      </c>
      <c r="F29" s="32">
        <f>'[1]TOAN TINH'!DW29</f>
        <v>0</v>
      </c>
      <c r="G29" s="32">
        <f>'[1]TOAN TINH'!DX29</f>
        <v>0</v>
      </c>
      <c r="H29" s="31">
        <f t="shared" si="2"/>
        <v>236</v>
      </c>
      <c r="I29" s="31">
        <f t="shared" si="3"/>
        <v>221</v>
      </c>
      <c r="J29" s="32">
        <f>'[1]TOAN TINH'!EA29</f>
        <v>24</v>
      </c>
      <c r="K29" s="32">
        <f>'[1]TOAN TINH'!EB29</f>
        <v>0</v>
      </c>
      <c r="L29" s="32">
        <f>'[1]TOAN TINH'!EC29</f>
        <v>168</v>
      </c>
      <c r="M29" s="32">
        <f>'[1]TOAN TINH'!ED29</f>
        <v>29</v>
      </c>
      <c r="N29" s="32">
        <f>'[1]TOAN TINH'!EE29</f>
        <v>0</v>
      </c>
      <c r="O29" s="32">
        <f>'[1]TOAN TINH'!EF29</f>
        <v>0</v>
      </c>
      <c r="P29" s="32">
        <f>'[1]TOAN TINH'!EG29</f>
        <v>0</v>
      </c>
      <c r="Q29" s="32">
        <f>'[1]TOAN TINH'!EH29</f>
        <v>15</v>
      </c>
      <c r="R29" s="31">
        <f t="shared" si="5"/>
        <v>212</v>
      </c>
      <c r="S29" s="47">
        <f t="shared" si="6"/>
        <v>0.1085972850678733</v>
      </c>
      <c r="T29" s="36"/>
      <c r="U29" s="76">
        <v>208</v>
      </c>
      <c r="V29" s="75">
        <f>C29-'[1]TOAN TINH'!DT29</f>
        <v>0</v>
      </c>
    </row>
    <row r="30" spans="1:22" ht="31.5" customHeight="1">
      <c r="A30" s="44">
        <v>1.7</v>
      </c>
      <c r="B30" s="51" t="s">
        <v>64</v>
      </c>
      <c r="C30" s="31">
        <f t="shared" si="1"/>
        <v>208</v>
      </c>
      <c r="D30" s="46">
        <v>172</v>
      </c>
      <c r="E30" s="32">
        <f>'[1]TOAN TINH'!DV30</f>
        <v>36</v>
      </c>
      <c r="F30" s="32">
        <f>'[1]TOAN TINH'!DW30</f>
        <v>0</v>
      </c>
      <c r="G30" s="32">
        <f>'[1]TOAN TINH'!DX30</f>
        <v>0</v>
      </c>
      <c r="H30" s="31">
        <f t="shared" si="2"/>
        <v>208</v>
      </c>
      <c r="I30" s="31">
        <f t="shared" si="3"/>
        <v>205</v>
      </c>
      <c r="J30" s="32">
        <f>'[1]TOAN TINH'!EA30</f>
        <v>25</v>
      </c>
      <c r="K30" s="32">
        <f>'[1]TOAN TINH'!EB30</f>
        <v>2</v>
      </c>
      <c r="L30" s="32">
        <f>'[1]TOAN TINH'!EC30</f>
        <v>108</v>
      </c>
      <c r="M30" s="32">
        <f>'[1]TOAN TINH'!ED30</f>
        <v>67</v>
      </c>
      <c r="N30" s="32">
        <f>'[1]TOAN TINH'!EE30</f>
        <v>3</v>
      </c>
      <c r="O30" s="32">
        <f>'[1]TOAN TINH'!EF30</f>
        <v>0</v>
      </c>
      <c r="P30" s="32">
        <f>'[1]TOAN TINH'!EG30</f>
        <v>0</v>
      </c>
      <c r="Q30" s="32">
        <f>'[1]TOAN TINH'!EH30</f>
        <v>3</v>
      </c>
      <c r="R30" s="31">
        <f t="shared" si="5"/>
        <v>181</v>
      </c>
      <c r="S30" s="47">
        <f t="shared" si="6"/>
        <v>0.13170731707317074</v>
      </c>
      <c r="T30" s="36"/>
      <c r="U30" s="76">
        <v>172</v>
      </c>
      <c r="V30" s="75">
        <f>C30-'[1]TOAN TINH'!DT30</f>
        <v>0</v>
      </c>
    </row>
    <row r="31" spans="1:22" ht="39" customHeight="1">
      <c r="A31" s="43">
        <v>2</v>
      </c>
      <c r="B31" s="50" t="s">
        <v>65</v>
      </c>
      <c r="C31" s="39">
        <f t="shared" si="1"/>
        <v>338</v>
      </c>
      <c r="D31" s="42">
        <f>D32+D33+D34</f>
        <v>280</v>
      </c>
      <c r="E31" s="39">
        <f>E32+E33+E34</f>
        <v>58</v>
      </c>
      <c r="F31" s="39">
        <f>F32+F33+F34</f>
        <v>0</v>
      </c>
      <c r="G31" s="39">
        <f>G32+G33+G34</f>
        <v>0</v>
      </c>
      <c r="H31" s="39">
        <f t="shared" si="2"/>
        <v>338</v>
      </c>
      <c r="I31" s="39">
        <f t="shared" si="3"/>
        <v>260</v>
      </c>
      <c r="J31" s="39">
        <f aca="true" t="shared" si="9" ref="J31:Q31">J32+J33+J34</f>
        <v>40</v>
      </c>
      <c r="K31" s="39">
        <f t="shared" si="9"/>
        <v>0</v>
      </c>
      <c r="L31" s="39">
        <f t="shared" si="9"/>
        <v>169</v>
      </c>
      <c r="M31" s="39">
        <f t="shared" si="9"/>
        <v>44</v>
      </c>
      <c r="N31" s="39">
        <f t="shared" si="9"/>
        <v>0</v>
      </c>
      <c r="O31" s="39">
        <f t="shared" si="9"/>
        <v>0</v>
      </c>
      <c r="P31" s="39">
        <f t="shared" si="9"/>
        <v>7</v>
      </c>
      <c r="Q31" s="39">
        <f t="shared" si="9"/>
        <v>78</v>
      </c>
      <c r="R31" s="39">
        <f t="shared" si="5"/>
        <v>298</v>
      </c>
      <c r="S31" s="45">
        <f t="shared" si="6"/>
        <v>0.15384615384615385</v>
      </c>
      <c r="T31" s="40"/>
      <c r="V31" s="75">
        <f>C31-'[1]TOAN TINH'!DT31</f>
        <v>0</v>
      </c>
    </row>
    <row r="32" spans="1:22" ht="31.5" customHeight="1">
      <c r="A32" s="44">
        <v>2.1</v>
      </c>
      <c r="B32" s="51" t="s">
        <v>66</v>
      </c>
      <c r="C32" s="31">
        <f t="shared" si="1"/>
        <v>131</v>
      </c>
      <c r="D32" s="46">
        <v>101</v>
      </c>
      <c r="E32" s="32">
        <f>'[1]TOAN TINH'!DV32</f>
        <v>30</v>
      </c>
      <c r="F32" s="32">
        <f>'[1]TOAN TINH'!DW32</f>
        <v>0</v>
      </c>
      <c r="G32" s="32">
        <f>'[1]TOAN TINH'!DX32</f>
        <v>0</v>
      </c>
      <c r="H32" s="31">
        <f t="shared" si="2"/>
        <v>131</v>
      </c>
      <c r="I32" s="31">
        <f t="shared" si="3"/>
        <v>74</v>
      </c>
      <c r="J32" s="32">
        <f>'[1]TOAN TINH'!EA32</f>
        <v>23</v>
      </c>
      <c r="K32" s="32">
        <f>'[1]TOAN TINH'!EB32</f>
        <v>0</v>
      </c>
      <c r="L32" s="32">
        <f>'[1]TOAN TINH'!EC32</f>
        <v>34</v>
      </c>
      <c r="M32" s="32">
        <f>'[1]TOAN TINH'!ED32</f>
        <v>14</v>
      </c>
      <c r="N32" s="32">
        <f>'[1]TOAN TINH'!EE32</f>
        <v>0</v>
      </c>
      <c r="O32" s="32">
        <f>'[1]TOAN TINH'!EF32</f>
        <v>0</v>
      </c>
      <c r="P32" s="32">
        <f>'[1]TOAN TINH'!EG32</f>
        <v>3</v>
      </c>
      <c r="Q32" s="32">
        <f>'[1]TOAN TINH'!EH32</f>
        <v>57</v>
      </c>
      <c r="R32" s="31">
        <f t="shared" si="5"/>
        <v>108</v>
      </c>
      <c r="S32" s="47">
        <f t="shared" si="6"/>
        <v>0.3108108108108108</v>
      </c>
      <c r="T32" s="36"/>
      <c r="U32" s="76">
        <v>101</v>
      </c>
      <c r="V32" s="75">
        <f>C32-'[1]TOAN TINH'!DT32</f>
        <v>0</v>
      </c>
    </row>
    <row r="33" spans="1:22" ht="31.5" customHeight="1">
      <c r="A33" s="44">
        <v>2.2</v>
      </c>
      <c r="B33" s="51" t="s">
        <v>67</v>
      </c>
      <c r="C33" s="31">
        <f t="shared" si="1"/>
        <v>122</v>
      </c>
      <c r="D33" s="46">
        <v>104</v>
      </c>
      <c r="E33" s="32">
        <f>'[1]TOAN TINH'!DV33</f>
        <v>18</v>
      </c>
      <c r="F33" s="32">
        <f>'[1]TOAN TINH'!DW33</f>
        <v>0</v>
      </c>
      <c r="G33" s="32">
        <f>'[1]TOAN TINH'!DX33</f>
        <v>0</v>
      </c>
      <c r="H33" s="31">
        <f t="shared" si="2"/>
        <v>122</v>
      </c>
      <c r="I33" s="31">
        <f t="shared" si="3"/>
        <v>116</v>
      </c>
      <c r="J33" s="32">
        <f>'[1]TOAN TINH'!EA33</f>
        <v>9</v>
      </c>
      <c r="K33" s="32">
        <f>'[1]TOAN TINH'!EB33</f>
        <v>0</v>
      </c>
      <c r="L33" s="32">
        <f>'[1]TOAN TINH'!EC33</f>
        <v>93</v>
      </c>
      <c r="M33" s="32">
        <f>'[1]TOAN TINH'!ED33</f>
        <v>13</v>
      </c>
      <c r="N33" s="32">
        <f>'[1]TOAN TINH'!EE33</f>
        <v>0</v>
      </c>
      <c r="O33" s="32">
        <f>'[1]TOAN TINH'!EF33</f>
        <v>0</v>
      </c>
      <c r="P33" s="32">
        <f>'[1]TOAN TINH'!EG33</f>
        <v>1</v>
      </c>
      <c r="Q33" s="32">
        <f>'[1]TOAN TINH'!EH33</f>
        <v>6</v>
      </c>
      <c r="R33" s="31">
        <f t="shared" si="5"/>
        <v>113</v>
      </c>
      <c r="S33" s="47">
        <f t="shared" si="6"/>
        <v>0.07758620689655173</v>
      </c>
      <c r="T33" s="36"/>
      <c r="U33" s="76">
        <v>104</v>
      </c>
      <c r="V33" s="75">
        <f>C33-'[1]TOAN TINH'!DT33</f>
        <v>0</v>
      </c>
    </row>
    <row r="34" spans="1:22" ht="31.5" customHeight="1">
      <c r="A34" s="44">
        <v>2.3</v>
      </c>
      <c r="B34" s="51" t="s">
        <v>68</v>
      </c>
      <c r="C34" s="31">
        <f t="shared" si="1"/>
        <v>85</v>
      </c>
      <c r="D34" s="46">
        <v>75</v>
      </c>
      <c r="E34" s="32">
        <f>'[1]TOAN TINH'!DV34</f>
        <v>10</v>
      </c>
      <c r="F34" s="32">
        <f>'[1]TOAN TINH'!DW34</f>
        <v>0</v>
      </c>
      <c r="G34" s="32">
        <f>'[1]TOAN TINH'!DX34</f>
        <v>0</v>
      </c>
      <c r="H34" s="31">
        <f t="shared" si="2"/>
        <v>85</v>
      </c>
      <c r="I34" s="31">
        <f t="shared" si="3"/>
        <v>70</v>
      </c>
      <c r="J34" s="32">
        <f>'[1]TOAN TINH'!EA34</f>
        <v>8</v>
      </c>
      <c r="K34" s="32">
        <f>'[1]TOAN TINH'!EB34</f>
        <v>0</v>
      </c>
      <c r="L34" s="32">
        <f>'[1]TOAN TINH'!EC34</f>
        <v>42</v>
      </c>
      <c r="M34" s="32">
        <f>'[1]TOAN TINH'!ED34</f>
        <v>17</v>
      </c>
      <c r="N34" s="32">
        <f>'[1]TOAN TINH'!EE34</f>
        <v>0</v>
      </c>
      <c r="O34" s="32">
        <f>'[1]TOAN TINH'!EF34</f>
        <v>0</v>
      </c>
      <c r="P34" s="32">
        <f>'[1]TOAN TINH'!EG34</f>
        <v>3</v>
      </c>
      <c r="Q34" s="32">
        <f>'[1]TOAN TINH'!EH34</f>
        <v>15</v>
      </c>
      <c r="R34" s="31">
        <f t="shared" si="5"/>
        <v>77</v>
      </c>
      <c r="S34" s="47">
        <f t="shared" si="6"/>
        <v>0.11428571428571428</v>
      </c>
      <c r="T34" s="36"/>
      <c r="U34" s="76">
        <v>75</v>
      </c>
      <c r="V34" s="75">
        <f>C34-'[1]TOAN TINH'!DT34</f>
        <v>0</v>
      </c>
    </row>
    <row r="35" spans="1:22" ht="41.25" customHeight="1">
      <c r="A35" s="43">
        <v>3</v>
      </c>
      <c r="B35" s="50" t="s">
        <v>69</v>
      </c>
      <c r="C35" s="39">
        <f t="shared" si="1"/>
        <v>401</v>
      </c>
      <c r="D35" s="42">
        <f>D36+D37</f>
        <v>334</v>
      </c>
      <c r="E35" s="39">
        <f>E36+E37</f>
        <v>67</v>
      </c>
      <c r="F35" s="39">
        <f>F36+F37</f>
        <v>0</v>
      </c>
      <c r="G35" s="39">
        <f>G36+G37</f>
        <v>0</v>
      </c>
      <c r="H35" s="39">
        <f t="shared" si="2"/>
        <v>401</v>
      </c>
      <c r="I35" s="39">
        <f t="shared" si="3"/>
        <v>342</v>
      </c>
      <c r="J35" s="39">
        <f aca="true" t="shared" si="10" ref="J35:Q35">J36+J37</f>
        <v>39</v>
      </c>
      <c r="K35" s="39">
        <f t="shared" si="10"/>
        <v>0</v>
      </c>
      <c r="L35" s="39">
        <f t="shared" si="10"/>
        <v>269</v>
      </c>
      <c r="M35" s="39">
        <f t="shared" si="10"/>
        <v>33</v>
      </c>
      <c r="N35" s="39">
        <f t="shared" si="10"/>
        <v>0</v>
      </c>
      <c r="O35" s="39">
        <f t="shared" si="10"/>
        <v>0</v>
      </c>
      <c r="P35" s="39">
        <f t="shared" si="10"/>
        <v>1</v>
      </c>
      <c r="Q35" s="39">
        <f t="shared" si="10"/>
        <v>59</v>
      </c>
      <c r="R35" s="39">
        <f t="shared" si="5"/>
        <v>362</v>
      </c>
      <c r="S35" s="45">
        <f t="shared" si="6"/>
        <v>0.11403508771929824</v>
      </c>
      <c r="T35" s="36"/>
      <c r="V35" s="75">
        <f>C35-'[1]TOAN TINH'!DT35</f>
        <v>0</v>
      </c>
    </row>
    <row r="36" spans="1:22" ht="31.5" customHeight="1">
      <c r="A36" s="44">
        <v>3.1</v>
      </c>
      <c r="B36" s="51" t="s">
        <v>112</v>
      </c>
      <c r="C36" s="31">
        <f t="shared" si="1"/>
        <v>175</v>
      </c>
      <c r="D36" s="48">
        <v>154</v>
      </c>
      <c r="E36" s="32" t="str">
        <f>'[1]TOAN TINH'!DV36</f>
        <v>21</v>
      </c>
      <c r="F36" s="32">
        <f>'[1]TOAN TINH'!DW36</f>
        <v>0</v>
      </c>
      <c r="G36" s="32">
        <f>'[1]TOAN TINH'!DX36</f>
        <v>0</v>
      </c>
      <c r="H36" s="31">
        <f t="shared" si="2"/>
        <v>175</v>
      </c>
      <c r="I36" s="31">
        <f t="shared" si="3"/>
        <v>164</v>
      </c>
      <c r="J36" s="32" t="str">
        <f>'[1]TOAN TINH'!EA36</f>
        <v>9</v>
      </c>
      <c r="K36" s="32">
        <f>'[1]TOAN TINH'!EB36</f>
        <v>0</v>
      </c>
      <c r="L36" s="32" t="str">
        <f>'[1]TOAN TINH'!EC36</f>
        <v>133</v>
      </c>
      <c r="M36" s="32" t="str">
        <f>'[1]TOAN TINH'!ED36</f>
        <v>22</v>
      </c>
      <c r="N36" s="32">
        <f>'[1]TOAN TINH'!EE36</f>
        <v>0</v>
      </c>
      <c r="O36" s="32">
        <f>'[1]TOAN TINH'!EF36</f>
        <v>0</v>
      </c>
      <c r="P36" s="32">
        <f>'[1]TOAN TINH'!EG36</f>
        <v>0</v>
      </c>
      <c r="Q36" s="32" t="str">
        <f>'[1]TOAN TINH'!EH36</f>
        <v>11</v>
      </c>
      <c r="R36" s="31">
        <f t="shared" si="5"/>
        <v>166</v>
      </c>
      <c r="S36" s="47">
        <f t="shared" si="6"/>
        <v>0.054878048780487805</v>
      </c>
      <c r="T36" s="36"/>
      <c r="U36" s="76">
        <v>180</v>
      </c>
      <c r="V36" s="75">
        <f>C36-'[1]TOAN TINH'!DT36</f>
        <v>0</v>
      </c>
    </row>
    <row r="37" spans="1:22" ht="31.5" customHeight="1">
      <c r="A37" s="44">
        <v>3.2</v>
      </c>
      <c r="B37" s="51" t="s">
        <v>70</v>
      </c>
      <c r="C37" s="31">
        <f t="shared" si="1"/>
        <v>226</v>
      </c>
      <c r="D37" s="48">
        <v>180</v>
      </c>
      <c r="E37" s="32" t="str">
        <f>'[1]TOAN TINH'!DV37</f>
        <v>46</v>
      </c>
      <c r="F37" s="32">
        <f>'[1]TOAN TINH'!DW37</f>
        <v>0</v>
      </c>
      <c r="G37" s="32">
        <f>'[1]TOAN TINH'!DX37</f>
        <v>0</v>
      </c>
      <c r="H37" s="31">
        <f t="shared" si="2"/>
        <v>226</v>
      </c>
      <c r="I37" s="31">
        <f t="shared" si="3"/>
        <v>178</v>
      </c>
      <c r="J37" s="32" t="str">
        <f>'[1]TOAN TINH'!EA37</f>
        <v>30</v>
      </c>
      <c r="K37" s="32">
        <f>'[1]TOAN TINH'!EB37</f>
        <v>0</v>
      </c>
      <c r="L37" s="32" t="str">
        <f>'[1]TOAN TINH'!EC37</f>
        <v>136</v>
      </c>
      <c r="M37" s="32" t="str">
        <f>'[1]TOAN TINH'!ED37</f>
        <v>11</v>
      </c>
      <c r="N37" s="32">
        <f>'[1]TOAN TINH'!EE37</f>
        <v>0</v>
      </c>
      <c r="O37" s="32">
        <f>'[1]TOAN TINH'!EF37</f>
        <v>0</v>
      </c>
      <c r="P37" s="32" t="str">
        <f>'[1]TOAN TINH'!EG37</f>
        <v>1</v>
      </c>
      <c r="Q37" s="32" t="str">
        <f>'[1]TOAN TINH'!EH37</f>
        <v>48</v>
      </c>
      <c r="R37" s="31">
        <f t="shared" si="5"/>
        <v>196</v>
      </c>
      <c r="S37" s="47">
        <f t="shared" si="6"/>
        <v>0.16853932584269662</v>
      </c>
      <c r="T37" s="36"/>
      <c r="U37" s="76">
        <v>154</v>
      </c>
      <c r="V37" s="75">
        <f>C37-'[1]TOAN TINH'!DT37</f>
        <v>0</v>
      </c>
    </row>
    <row r="38" spans="1:22" ht="58.5" customHeight="1">
      <c r="A38" s="43">
        <v>4</v>
      </c>
      <c r="B38" s="50" t="s">
        <v>71</v>
      </c>
      <c r="C38" s="39">
        <f t="shared" si="1"/>
        <v>243</v>
      </c>
      <c r="D38" s="42">
        <f>D39+D40+D41</f>
        <v>181</v>
      </c>
      <c r="E38" s="39">
        <f>E39+E40+E41</f>
        <v>62</v>
      </c>
      <c r="F38" s="39">
        <f>F39+F40+F41</f>
        <v>0</v>
      </c>
      <c r="G38" s="39">
        <f>G39+G40+G41</f>
        <v>0</v>
      </c>
      <c r="H38" s="39">
        <f t="shared" si="2"/>
        <v>243</v>
      </c>
      <c r="I38" s="39">
        <f t="shared" si="3"/>
        <v>161</v>
      </c>
      <c r="J38" s="39">
        <f aca="true" t="shared" si="11" ref="J38:Q38">J39+J40+J41</f>
        <v>22</v>
      </c>
      <c r="K38" s="39">
        <f t="shared" si="11"/>
        <v>0</v>
      </c>
      <c r="L38" s="39">
        <f t="shared" si="11"/>
        <v>105</v>
      </c>
      <c r="M38" s="39">
        <f t="shared" si="11"/>
        <v>26</v>
      </c>
      <c r="N38" s="39">
        <f t="shared" si="11"/>
        <v>1</v>
      </c>
      <c r="O38" s="39">
        <f t="shared" si="11"/>
        <v>0</v>
      </c>
      <c r="P38" s="39">
        <f t="shared" si="11"/>
        <v>7</v>
      </c>
      <c r="Q38" s="39">
        <f t="shared" si="11"/>
        <v>82</v>
      </c>
      <c r="R38" s="39">
        <f t="shared" si="5"/>
        <v>221</v>
      </c>
      <c r="S38" s="45">
        <f t="shared" si="6"/>
        <v>0.13664596273291926</v>
      </c>
      <c r="T38" s="36"/>
      <c r="V38" s="75">
        <f>C38-'[1]TOAN TINH'!DT38</f>
        <v>0</v>
      </c>
    </row>
    <row r="39" spans="1:22" ht="31.5" customHeight="1">
      <c r="A39" s="44">
        <v>4.1</v>
      </c>
      <c r="B39" s="51" t="s">
        <v>72</v>
      </c>
      <c r="C39" s="31">
        <f t="shared" si="1"/>
        <v>90</v>
      </c>
      <c r="D39" s="46">
        <v>68</v>
      </c>
      <c r="E39" s="32">
        <f>'[1]TOAN TINH'!DV39</f>
        <v>22</v>
      </c>
      <c r="F39" s="32">
        <f>'[1]TOAN TINH'!DW39</f>
        <v>0</v>
      </c>
      <c r="G39" s="32">
        <f>'[1]TOAN TINH'!DX39</f>
        <v>0</v>
      </c>
      <c r="H39" s="31">
        <f t="shared" si="2"/>
        <v>90</v>
      </c>
      <c r="I39" s="31">
        <f t="shared" si="3"/>
        <v>72</v>
      </c>
      <c r="J39" s="32">
        <f>'[1]TOAN TINH'!EA39</f>
        <v>6</v>
      </c>
      <c r="K39" s="32">
        <f>'[1]TOAN TINH'!EB39</f>
        <v>0</v>
      </c>
      <c r="L39" s="32">
        <f>'[1]TOAN TINH'!EC39</f>
        <v>61</v>
      </c>
      <c r="M39" s="32">
        <f>'[1]TOAN TINH'!ED39</f>
        <v>0</v>
      </c>
      <c r="N39" s="32">
        <f>'[1]TOAN TINH'!EE39</f>
        <v>1</v>
      </c>
      <c r="O39" s="32">
        <f>'[1]TOAN TINH'!EF39</f>
        <v>0</v>
      </c>
      <c r="P39" s="32">
        <f>'[1]TOAN TINH'!EG39</f>
        <v>4</v>
      </c>
      <c r="Q39" s="32">
        <f>'[1]TOAN TINH'!EH39</f>
        <v>18</v>
      </c>
      <c r="R39" s="31">
        <f t="shared" si="5"/>
        <v>84</v>
      </c>
      <c r="S39" s="47">
        <f t="shared" si="6"/>
        <v>0.08333333333333333</v>
      </c>
      <c r="T39" s="36"/>
      <c r="U39" s="76">
        <v>68</v>
      </c>
      <c r="V39" s="75">
        <f>C39-'[1]TOAN TINH'!DT39</f>
        <v>0</v>
      </c>
    </row>
    <row r="40" spans="1:22" ht="31.5" customHeight="1">
      <c r="A40" s="44">
        <v>4.2</v>
      </c>
      <c r="B40" s="51" t="s">
        <v>73</v>
      </c>
      <c r="C40" s="31">
        <f t="shared" si="1"/>
        <v>96</v>
      </c>
      <c r="D40" s="46">
        <v>76</v>
      </c>
      <c r="E40" s="32">
        <f>'[1]TOAN TINH'!DV40</f>
        <v>20</v>
      </c>
      <c r="F40" s="32">
        <f>'[1]TOAN TINH'!DW40</f>
        <v>0</v>
      </c>
      <c r="G40" s="32">
        <f>'[1]TOAN TINH'!DX40</f>
        <v>0</v>
      </c>
      <c r="H40" s="31">
        <f t="shared" si="2"/>
        <v>96</v>
      </c>
      <c r="I40" s="31">
        <f t="shared" si="3"/>
        <v>59</v>
      </c>
      <c r="J40" s="32">
        <f>'[1]TOAN TINH'!EA40</f>
        <v>8</v>
      </c>
      <c r="K40" s="32">
        <f>'[1]TOAN TINH'!EB40</f>
        <v>0</v>
      </c>
      <c r="L40" s="32">
        <f>'[1]TOAN TINH'!EC40</f>
        <v>25</v>
      </c>
      <c r="M40" s="32">
        <f>'[1]TOAN TINH'!ED40</f>
        <v>23</v>
      </c>
      <c r="N40" s="32">
        <f>'[1]TOAN TINH'!EE40</f>
        <v>0</v>
      </c>
      <c r="O40" s="32">
        <f>'[1]TOAN TINH'!EF40</f>
        <v>0</v>
      </c>
      <c r="P40" s="32">
        <f>'[1]TOAN TINH'!EG40</f>
        <v>3</v>
      </c>
      <c r="Q40" s="32">
        <f>'[1]TOAN TINH'!EH40</f>
        <v>37</v>
      </c>
      <c r="R40" s="31">
        <f t="shared" si="5"/>
        <v>88</v>
      </c>
      <c r="S40" s="47">
        <f t="shared" si="6"/>
        <v>0.13559322033898305</v>
      </c>
      <c r="T40" s="36"/>
      <c r="U40" s="76">
        <v>76</v>
      </c>
      <c r="V40" s="75">
        <f>C40-'[1]TOAN TINH'!DT40</f>
        <v>0</v>
      </c>
    </row>
    <row r="41" spans="1:22" ht="31.5" customHeight="1">
      <c r="A41" s="44">
        <v>4.3</v>
      </c>
      <c r="B41" s="51" t="s">
        <v>74</v>
      </c>
      <c r="C41" s="31">
        <f t="shared" si="1"/>
        <v>57</v>
      </c>
      <c r="D41" s="46">
        <v>37</v>
      </c>
      <c r="E41" s="32">
        <f>'[1]TOAN TINH'!DV41</f>
        <v>20</v>
      </c>
      <c r="F41" s="32">
        <f>'[1]TOAN TINH'!DW41</f>
        <v>0</v>
      </c>
      <c r="G41" s="32">
        <f>'[1]TOAN TINH'!DX41</f>
        <v>0</v>
      </c>
      <c r="H41" s="31">
        <f t="shared" si="2"/>
        <v>57</v>
      </c>
      <c r="I41" s="31">
        <f t="shared" si="3"/>
        <v>30</v>
      </c>
      <c r="J41" s="32">
        <f>'[1]TOAN TINH'!EA41</f>
        <v>8</v>
      </c>
      <c r="K41" s="32">
        <f>'[1]TOAN TINH'!EB41</f>
        <v>0</v>
      </c>
      <c r="L41" s="32">
        <f>'[1]TOAN TINH'!EC41</f>
        <v>19</v>
      </c>
      <c r="M41" s="32">
        <f>'[1]TOAN TINH'!ED41</f>
        <v>3</v>
      </c>
      <c r="N41" s="32">
        <f>'[1]TOAN TINH'!EE41</f>
        <v>0</v>
      </c>
      <c r="O41" s="32">
        <f>'[1]TOAN TINH'!EF41</f>
        <v>0</v>
      </c>
      <c r="P41" s="32">
        <f>'[1]TOAN TINH'!EG41</f>
        <v>0</v>
      </c>
      <c r="Q41" s="32">
        <f>'[1]TOAN TINH'!EH41</f>
        <v>27</v>
      </c>
      <c r="R41" s="31">
        <f t="shared" si="5"/>
        <v>49</v>
      </c>
      <c r="S41" s="47">
        <f t="shared" si="6"/>
        <v>0.26666666666666666</v>
      </c>
      <c r="T41" s="36"/>
      <c r="U41" s="76">
        <v>37</v>
      </c>
      <c r="V41" s="75">
        <f>C41-'[1]TOAN TINH'!DT41</f>
        <v>0</v>
      </c>
    </row>
    <row r="42" spans="1:22" ht="31.5" customHeight="1">
      <c r="A42" s="43">
        <v>5</v>
      </c>
      <c r="B42" s="50" t="s">
        <v>75</v>
      </c>
      <c r="C42" s="39">
        <f t="shared" si="1"/>
        <v>317</v>
      </c>
      <c r="D42" s="42">
        <f>D43+D44+D45</f>
        <v>211</v>
      </c>
      <c r="E42" s="39">
        <f>E43+E44+E45</f>
        <v>106</v>
      </c>
      <c r="F42" s="39">
        <f>F43+F44+F45</f>
        <v>0</v>
      </c>
      <c r="G42" s="39">
        <f>G43+G44+G45</f>
        <v>0</v>
      </c>
      <c r="H42" s="39">
        <f t="shared" si="2"/>
        <v>317</v>
      </c>
      <c r="I42" s="39">
        <f t="shared" si="3"/>
        <v>276</v>
      </c>
      <c r="J42" s="39">
        <f aca="true" t="shared" si="12" ref="J42:Q42">J43+J44+J45</f>
        <v>71</v>
      </c>
      <c r="K42" s="39">
        <f t="shared" si="12"/>
        <v>0</v>
      </c>
      <c r="L42" s="39">
        <f t="shared" si="12"/>
        <v>196</v>
      </c>
      <c r="M42" s="39">
        <f t="shared" si="12"/>
        <v>4</v>
      </c>
      <c r="N42" s="39">
        <f t="shared" si="12"/>
        <v>0</v>
      </c>
      <c r="O42" s="39">
        <f t="shared" si="12"/>
        <v>0</v>
      </c>
      <c r="P42" s="39">
        <f t="shared" si="12"/>
        <v>5</v>
      </c>
      <c r="Q42" s="39">
        <f t="shared" si="12"/>
        <v>41</v>
      </c>
      <c r="R42" s="39">
        <f t="shared" si="5"/>
        <v>246</v>
      </c>
      <c r="S42" s="45">
        <f t="shared" si="6"/>
        <v>0.2572463768115942</v>
      </c>
      <c r="T42" s="36"/>
      <c r="V42" s="75">
        <f>C42-'[1]TOAN TINH'!DT42</f>
        <v>0</v>
      </c>
    </row>
    <row r="43" spans="1:22" ht="31.5" customHeight="1">
      <c r="A43" s="44">
        <v>5.1</v>
      </c>
      <c r="B43" s="51" t="s">
        <v>76</v>
      </c>
      <c r="C43" s="31">
        <f t="shared" si="1"/>
        <v>68</v>
      </c>
      <c r="D43" s="46">
        <v>28</v>
      </c>
      <c r="E43" s="32">
        <f>'[1]TOAN TINH'!DV43</f>
        <v>40</v>
      </c>
      <c r="F43" s="32">
        <f>'[1]TOAN TINH'!DW43</f>
        <v>0</v>
      </c>
      <c r="G43" s="32">
        <f>'[1]TOAN TINH'!DX43</f>
        <v>0</v>
      </c>
      <c r="H43" s="31">
        <f t="shared" si="2"/>
        <v>68</v>
      </c>
      <c r="I43" s="31">
        <f t="shared" si="3"/>
        <v>55</v>
      </c>
      <c r="J43" s="32">
        <f>'[1]TOAN TINH'!EA43</f>
        <v>23</v>
      </c>
      <c r="K43" s="32">
        <f>'[1]TOAN TINH'!EB43</f>
        <v>0</v>
      </c>
      <c r="L43" s="32">
        <f>'[1]TOAN TINH'!EC43</f>
        <v>31</v>
      </c>
      <c r="M43" s="32">
        <f>'[1]TOAN TINH'!ED43</f>
        <v>1</v>
      </c>
      <c r="N43" s="32">
        <f>'[1]TOAN TINH'!EE43</f>
        <v>0</v>
      </c>
      <c r="O43" s="32">
        <f>'[1]TOAN TINH'!EF43</f>
        <v>0</v>
      </c>
      <c r="P43" s="32">
        <f>'[1]TOAN TINH'!EG43</f>
        <v>0</v>
      </c>
      <c r="Q43" s="32">
        <f>'[1]TOAN TINH'!EH43</f>
        <v>13</v>
      </c>
      <c r="R43" s="31">
        <f t="shared" si="5"/>
        <v>45</v>
      </c>
      <c r="S43" s="47">
        <f t="shared" si="6"/>
        <v>0.41818181818181815</v>
      </c>
      <c r="T43" s="36"/>
      <c r="U43" s="76">
        <v>28</v>
      </c>
      <c r="V43" s="75">
        <f>C43-'[1]TOAN TINH'!DT43</f>
        <v>0</v>
      </c>
    </row>
    <row r="44" spans="1:22" ht="31.5" customHeight="1">
      <c r="A44" s="44">
        <v>5.2</v>
      </c>
      <c r="B44" s="51" t="s">
        <v>77</v>
      </c>
      <c r="C44" s="31">
        <f t="shared" si="1"/>
        <v>131</v>
      </c>
      <c r="D44" s="46">
        <v>108</v>
      </c>
      <c r="E44" s="32">
        <f>'[1]TOAN TINH'!DV44</f>
        <v>23</v>
      </c>
      <c r="F44" s="32">
        <f>'[1]TOAN TINH'!DW44</f>
        <v>0</v>
      </c>
      <c r="G44" s="32">
        <f>'[1]TOAN TINH'!DX44</f>
        <v>0</v>
      </c>
      <c r="H44" s="31">
        <f t="shared" si="2"/>
        <v>131</v>
      </c>
      <c r="I44" s="31">
        <f t="shared" si="3"/>
        <v>113</v>
      </c>
      <c r="J44" s="32">
        <f>'[1]TOAN TINH'!EA44</f>
        <v>15</v>
      </c>
      <c r="K44" s="32">
        <f>'[1]TOAN TINH'!EB44</f>
        <v>0</v>
      </c>
      <c r="L44" s="32">
        <f>'[1]TOAN TINH'!EC44</f>
        <v>96</v>
      </c>
      <c r="M44" s="32">
        <f>'[1]TOAN TINH'!ED44</f>
        <v>1</v>
      </c>
      <c r="N44" s="32">
        <f>'[1]TOAN TINH'!EE44</f>
        <v>0</v>
      </c>
      <c r="O44" s="32">
        <f>'[1]TOAN TINH'!EF44</f>
        <v>0</v>
      </c>
      <c r="P44" s="32">
        <f>'[1]TOAN TINH'!EG44</f>
        <v>1</v>
      </c>
      <c r="Q44" s="32">
        <f>'[1]TOAN TINH'!EH44</f>
        <v>18</v>
      </c>
      <c r="R44" s="31">
        <f t="shared" si="5"/>
        <v>116</v>
      </c>
      <c r="S44" s="47">
        <f t="shared" si="6"/>
        <v>0.13274336283185842</v>
      </c>
      <c r="T44" s="36"/>
      <c r="U44" s="76">
        <v>108</v>
      </c>
      <c r="V44" s="75">
        <f>C44-'[1]TOAN TINH'!DT44</f>
        <v>0</v>
      </c>
    </row>
    <row r="45" spans="1:22" ht="31.5" customHeight="1">
      <c r="A45" s="44">
        <v>5.3</v>
      </c>
      <c r="B45" s="51" t="s">
        <v>78</v>
      </c>
      <c r="C45" s="31">
        <f t="shared" si="1"/>
        <v>118</v>
      </c>
      <c r="D45" s="46">
        <v>75</v>
      </c>
      <c r="E45" s="32">
        <f>'[1]TOAN TINH'!DV45</f>
        <v>43</v>
      </c>
      <c r="F45" s="32">
        <f>'[1]TOAN TINH'!DW45</f>
        <v>0</v>
      </c>
      <c r="G45" s="32">
        <f>'[1]TOAN TINH'!DX45</f>
        <v>0</v>
      </c>
      <c r="H45" s="31">
        <f t="shared" si="2"/>
        <v>118</v>
      </c>
      <c r="I45" s="31">
        <f t="shared" si="3"/>
        <v>108</v>
      </c>
      <c r="J45" s="32">
        <f>'[1]TOAN TINH'!EA45</f>
        <v>33</v>
      </c>
      <c r="K45" s="32">
        <f>'[1]TOAN TINH'!EB45</f>
        <v>0</v>
      </c>
      <c r="L45" s="32">
        <f>'[1]TOAN TINH'!EC45</f>
        <v>69</v>
      </c>
      <c r="M45" s="32">
        <f>'[1]TOAN TINH'!ED45</f>
        <v>2</v>
      </c>
      <c r="N45" s="32">
        <f>'[1]TOAN TINH'!EE45</f>
        <v>0</v>
      </c>
      <c r="O45" s="32">
        <f>'[1]TOAN TINH'!EF45</f>
        <v>0</v>
      </c>
      <c r="P45" s="32">
        <f>'[1]TOAN TINH'!EG45</f>
        <v>4</v>
      </c>
      <c r="Q45" s="32">
        <f>'[1]TOAN TINH'!EH45</f>
        <v>10</v>
      </c>
      <c r="R45" s="31">
        <f t="shared" si="5"/>
        <v>85</v>
      </c>
      <c r="S45" s="47">
        <f t="shared" si="6"/>
        <v>0.3055555555555556</v>
      </c>
      <c r="T45" s="36"/>
      <c r="U45" s="76">
        <v>75</v>
      </c>
      <c r="V45" s="75">
        <f>C45-'[1]TOAN TINH'!DT45</f>
        <v>0</v>
      </c>
    </row>
    <row r="46" spans="1:22" ht="40.5" customHeight="1">
      <c r="A46" s="43">
        <v>6</v>
      </c>
      <c r="B46" s="50" t="s">
        <v>79</v>
      </c>
      <c r="C46" s="39">
        <f t="shared" si="1"/>
        <v>368</v>
      </c>
      <c r="D46" s="42">
        <f>D47+D48+D49+D50</f>
        <v>259</v>
      </c>
      <c r="E46" s="39">
        <f>E47+E48+E49+E50</f>
        <v>109</v>
      </c>
      <c r="F46" s="39">
        <f>F47+F48+F49+F50</f>
        <v>1</v>
      </c>
      <c r="G46" s="39">
        <f>G47+G48+G49+G50</f>
        <v>0</v>
      </c>
      <c r="H46" s="39">
        <f t="shared" si="2"/>
        <v>367</v>
      </c>
      <c r="I46" s="39">
        <f t="shared" si="3"/>
        <v>274</v>
      </c>
      <c r="J46" s="39">
        <f aca="true" t="shared" si="13" ref="J46:Q46">J47+J48+J49+J50</f>
        <v>30</v>
      </c>
      <c r="K46" s="39">
        <f t="shared" si="13"/>
        <v>0</v>
      </c>
      <c r="L46" s="39">
        <f t="shared" si="13"/>
        <v>188</v>
      </c>
      <c r="M46" s="39">
        <f t="shared" si="13"/>
        <v>36</v>
      </c>
      <c r="N46" s="39">
        <f t="shared" si="13"/>
        <v>1</v>
      </c>
      <c r="O46" s="39">
        <f t="shared" si="13"/>
        <v>0</v>
      </c>
      <c r="P46" s="39">
        <f t="shared" si="13"/>
        <v>19</v>
      </c>
      <c r="Q46" s="39">
        <f t="shared" si="13"/>
        <v>93</v>
      </c>
      <c r="R46" s="39">
        <f t="shared" si="5"/>
        <v>337</v>
      </c>
      <c r="S46" s="45">
        <f t="shared" si="6"/>
        <v>0.10948905109489052</v>
      </c>
      <c r="T46" s="36"/>
      <c r="V46" s="75">
        <f>C46-'[1]TOAN TINH'!DT46</f>
        <v>0</v>
      </c>
    </row>
    <row r="47" spans="1:24" ht="31.5" customHeight="1">
      <c r="A47" s="44">
        <v>6.1</v>
      </c>
      <c r="B47" s="51" t="s">
        <v>80</v>
      </c>
      <c r="C47" s="31">
        <f t="shared" si="1"/>
        <v>52</v>
      </c>
      <c r="D47" s="48">
        <v>38</v>
      </c>
      <c r="E47" s="32">
        <f>'[1]TOAN TINH'!DV47</f>
        <v>14</v>
      </c>
      <c r="F47" s="32">
        <f>'[1]TOAN TINH'!DW47</f>
        <v>1</v>
      </c>
      <c r="G47" s="32">
        <f>'[1]TOAN TINH'!DX47</f>
        <v>0</v>
      </c>
      <c r="H47" s="31">
        <f t="shared" si="2"/>
        <v>51</v>
      </c>
      <c r="I47" s="31">
        <f t="shared" si="3"/>
        <v>44</v>
      </c>
      <c r="J47" s="32">
        <f>'[1]TOAN TINH'!EA47</f>
        <v>2</v>
      </c>
      <c r="K47" s="32">
        <f>'[1]TOAN TINH'!EB47</f>
        <v>0</v>
      </c>
      <c r="L47" s="32">
        <f>'[1]TOAN TINH'!EC47</f>
        <v>36</v>
      </c>
      <c r="M47" s="32">
        <f>'[1]TOAN TINH'!ED47</f>
        <v>3</v>
      </c>
      <c r="N47" s="32">
        <f>'[1]TOAN TINH'!EE47</f>
        <v>0</v>
      </c>
      <c r="O47" s="32">
        <f>'[1]TOAN TINH'!EF47</f>
        <v>0</v>
      </c>
      <c r="P47" s="32">
        <f>'[1]TOAN TINH'!EG47</f>
        <v>3</v>
      </c>
      <c r="Q47" s="32">
        <f>'[1]TOAN TINH'!EH47</f>
        <v>7</v>
      </c>
      <c r="R47" s="31">
        <f t="shared" si="5"/>
        <v>49</v>
      </c>
      <c r="S47" s="47">
        <f t="shared" si="6"/>
        <v>0.045454545454545456</v>
      </c>
      <c r="T47" s="36"/>
      <c r="U47" s="76">
        <v>18</v>
      </c>
      <c r="V47" s="75">
        <f>C47-'[1]TOAN TINH'!DT47</f>
        <v>0</v>
      </c>
      <c r="X47" s="77">
        <v>38</v>
      </c>
    </row>
    <row r="48" spans="1:24" ht="31.5" customHeight="1">
      <c r="A48" s="44">
        <v>6.2</v>
      </c>
      <c r="B48" s="51" t="s">
        <v>81</v>
      </c>
      <c r="C48" s="31">
        <f t="shared" si="1"/>
        <v>140</v>
      </c>
      <c r="D48" s="48">
        <v>106</v>
      </c>
      <c r="E48" s="32">
        <f>'[1]TOAN TINH'!DV48</f>
        <v>34</v>
      </c>
      <c r="F48" s="32">
        <f>'[1]TOAN TINH'!DW48</f>
        <v>0</v>
      </c>
      <c r="G48" s="32">
        <f>'[1]TOAN TINH'!DX48</f>
        <v>0</v>
      </c>
      <c r="H48" s="31">
        <f t="shared" si="2"/>
        <v>140</v>
      </c>
      <c r="I48" s="31">
        <f t="shared" si="3"/>
        <v>95</v>
      </c>
      <c r="J48" s="32">
        <f>'[1]TOAN TINH'!EA48</f>
        <v>11</v>
      </c>
      <c r="K48" s="32">
        <f>'[1]TOAN TINH'!EB48</f>
        <v>0</v>
      </c>
      <c r="L48" s="32">
        <f>'[1]TOAN TINH'!EC48</f>
        <v>57</v>
      </c>
      <c r="M48" s="32">
        <f>'[1]TOAN TINH'!ED48</f>
        <v>16</v>
      </c>
      <c r="N48" s="32">
        <f>'[1]TOAN TINH'!EE48</f>
        <v>0</v>
      </c>
      <c r="O48" s="32">
        <f>'[1]TOAN TINH'!EF48</f>
        <v>0</v>
      </c>
      <c r="P48" s="32">
        <f>'[1]TOAN TINH'!EG48</f>
        <v>11</v>
      </c>
      <c r="Q48" s="32">
        <f>'[1]TOAN TINH'!EH48</f>
        <v>45</v>
      </c>
      <c r="R48" s="31">
        <f t="shared" si="5"/>
        <v>129</v>
      </c>
      <c r="S48" s="47">
        <f t="shared" si="6"/>
        <v>0.11578947368421053</v>
      </c>
      <c r="T48" s="36"/>
      <c r="U48" s="76">
        <v>101</v>
      </c>
      <c r="V48" s="75">
        <f>C48-'[1]TOAN TINH'!DT48</f>
        <v>0</v>
      </c>
      <c r="X48" s="77">
        <v>106</v>
      </c>
    </row>
    <row r="49" spans="1:24" ht="31.5" customHeight="1">
      <c r="A49" s="44">
        <v>6.3</v>
      </c>
      <c r="B49" s="51" t="s">
        <v>82</v>
      </c>
      <c r="C49" s="31">
        <f t="shared" si="1"/>
        <v>172</v>
      </c>
      <c r="D49" s="48">
        <v>115</v>
      </c>
      <c r="E49" s="32">
        <f>'[1]TOAN TINH'!DV49</f>
        <v>57</v>
      </c>
      <c r="F49" s="32">
        <f>'[1]TOAN TINH'!DW49</f>
        <v>0</v>
      </c>
      <c r="G49" s="32">
        <f>'[1]TOAN TINH'!DX49</f>
        <v>0</v>
      </c>
      <c r="H49" s="31">
        <f t="shared" si="2"/>
        <v>172</v>
      </c>
      <c r="I49" s="31">
        <f t="shared" si="3"/>
        <v>131</v>
      </c>
      <c r="J49" s="32">
        <f>'[1]TOAN TINH'!EA49</f>
        <v>13</v>
      </c>
      <c r="K49" s="32">
        <f>'[1]TOAN TINH'!EB49</f>
        <v>0</v>
      </c>
      <c r="L49" s="32">
        <f>'[1]TOAN TINH'!EC49</f>
        <v>95</v>
      </c>
      <c r="M49" s="32">
        <f>'[1]TOAN TINH'!ED49</f>
        <v>17</v>
      </c>
      <c r="N49" s="32">
        <f>'[1]TOAN TINH'!EE49</f>
        <v>1</v>
      </c>
      <c r="O49" s="32">
        <f>'[1]TOAN TINH'!EF49</f>
        <v>0</v>
      </c>
      <c r="P49" s="32">
        <f>'[1]TOAN TINH'!EG49</f>
        <v>5</v>
      </c>
      <c r="Q49" s="32">
        <f>'[1]TOAN TINH'!EH49</f>
        <v>41</v>
      </c>
      <c r="R49" s="31">
        <f t="shared" si="5"/>
        <v>159</v>
      </c>
      <c r="S49" s="47">
        <f t="shared" si="6"/>
        <v>0.09923664122137404</v>
      </c>
      <c r="T49" s="36"/>
      <c r="U49" s="76">
        <v>59</v>
      </c>
      <c r="V49" s="75">
        <f>C49-'[1]TOAN TINH'!DT49</f>
        <v>0</v>
      </c>
      <c r="X49" s="77">
        <v>115</v>
      </c>
    </row>
    <row r="50" spans="1:24" ht="31.5" customHeight="1">
      <c r="A50" s="44">
        <v>6.4</v>
      </c>
      <c r="B50" s="51" t="s">
        <v>83</v>
      </c>
      <c r="C50" s="31">
        <f t="shared" si="1"/>
        <v>4</v>
      </c>
      <c r="D50" s="48">
        <v>0</v>
      </c>
      <c r="E50" s="32">
        <f>'[1]TOAN TINH'!DV50</f>
        <v>4</v>
      </c>
      <c r="F50" s="32">
        <f>'[1]TOAN TINH'!DW50</f>
        <v>0</v>
      </c>
      <c r="G50" s="32">
        <f>'[1]TOAN TINH'!DX50</f>
        <v>0</v>
      </c>
      <c r="H50" s="31">
        <f t="shared" si="2"/>
        <v>4</v>
      </c>
      <c r="I50" s="31">
        <f t="shared" si="3"/>
        <v>4</v>
      </c>
      <c r="J50" s="32">
        <f>'[1]TOAN TINH'!EA50</f>
        <v>4</v>
      </c>
      <c r="K50" s="32">
        <f>'[1]TOAN TINH'!EB50</f>
        <v>0</v>
      </c>
      <c r="L50" s="32">
        <f>'[1]TOAN TINH'!EC50</f>
        <v>0</v>
      </c>
      <c r="M50" s="32">
        <f>'[1]TOAN TINH'!ED50</f>
        <v>0</v>
      </c>
      <c r="N50" s="32">
        <f>'[1]TOAN TINH'!EE50</f>
        <v>0</v>
      </c>
      <c r="O50" s="32">
        <f>'[1]TOAN TINH'!EF50</f>
        <v>0</v>
      </c>
      <c r="P50" s="32">
        <f>'[1]TOAN TINH'!EG50</f>
        <v>0</v>
      </c>
      <c r="Q50" s="32">
        <f>'[1]TOAN TINH'!EH50</f>
        <v>0</v>
      </c>
      <c r="R50" s="31">
        <f t="shared" si="5"/>
        <v>0</v>
      </c>
      <c r="S50" s="47">
        <f t="shared" si="6"/>
        <v>1</v>
      </c>
      <c r="T50" s="36"/>
      <c r="U50" s="76">
        <v>81</v>
      </c>
      <c r="V50" s="75">
        <f>C50-'[1]TOAN TINH'!DT50</f>
        <v>0</v>
      </c>
      <c r="X50" s="77">
        <v>0</v>
      </c>
    </row>
    <row r="51" spans="1:22" ht="31.5" customHeight="1">
      <c r="A51" s="43">
        <v>7</v>
      </c>
      <c r="B51" s="50" t="s">
        <v>84</v>
      </c>
      <c r="C51" s="39">
        <f t="shared" si="1"/>
        <v>319</v>
      </c>
      <c r="D51" s="42">
        <f>D52+D53+D54</f>
        <v>200</v>
      </c>
      <c r="E51" s="39">
        <f>E52+E53+E54</f>
        <v>119</v>
      </c>
      <c r="F51" s="39">
        <f>F52+F53+F54</f>
        <v>0</v>
      </c>
      <c r="G51" s="39">
        <f>G52+G53+G54</f>
        <v>0</v>
      </c>
      <c r="H51" s="39">
        <f t="shared" si="2"/>
        <v>319</v>
      </c>
      <c r="I51" s="39">
        <f t="shared" si="3"/>
        <v>308</v>
      </c>
      <c r="J51" s="39">
        <f aca="true" t="shared" si="14" ref="J51:Q51">J52+J53+J54</f>
        <v>63</v>
      </c>
      <c r="K51" s="39">
        <f t="shared" si="14"/>
        <v>0</v>
      </c>
      <c r="L51" s="39">
        <f t="shared" si="14"/>
        <v>163</v>
      </c>
      <c r="M51" s="39">
        <f t="shared" si="14"/>
        <v>82</v>
      </c>
      <c r="N51" s="39">
        <f t="shared" si="14"/>
        <v>0</v>
      </c>
      <c r="O51" s="39">
        <f t="shared" si="14"/>
        <v>0</v>
      </c>
      <c r="P51" s="39">
        <f t="shared" si="14"/>
        <v>0</v>
      </c>
      <c r="Q51" s="39">
        <f t="shared" si="14"/>
        <v>11</v>
      </c>
      <c r="R51" s="39">
        <f t="shared" si="5"/>
        <v>256</v>
      </c>
      <c r="S51" s="45">
        <f t="shared" si="6"/>
        <v>0.20454545454545456</v>
      </c>
      <c r="T51" s="36"/>
      <c r="V51" s="75">
        <f>C51-'[1]TOAN TINH'!DT51</f>
        <v>0</v>
      </c>
    </row>
    <row r="52" spans="1:22" ht="31.5" customHeight="1">
      <c r="A52" s="44">
        <v>7.1</v>
      </c>
      <c r="B52" s="51" t="s">
        <v>85</v>
      </c>
      <c r="C52" s="31">
        <f t="shared" si="1"/>
        <v>117</v>
      </c>
      <c r="D52" s="46">
        <v>75</v>
      </c>
      <c r="E52" s="32">
        <f>'[1]TOAN TINH'!DV52</f>
        <v>42</v>
      </c>
      <c r="F52" s="32">
        <f>'[1]TOAN TINH'!DW52</f>
        <v>0</v>
      </c>
      <c r="G52" s="32">
        <f>'[1]TOAN TINH'!DX52</f>
        <v>0</v>
      </c>
      <c r="H52" s="31">
        <f t="shared" si="2"/>
        <v>117</v>
      </c>
      <c r="I52" s="31">
        <f t="shared" si="3"/>
        <v>116</v>
      </c>
      <c r="J52" s="32">
        <f>'[1]TOAN TINH'!EA52</f>
        <v>35</v>
      </c>
      <c r="K52" s="32">
        <f>'[1]TOAN TINH'!EB52</f>
        <v>0</v>
      </c>
      <c r="L52" s="32">
        <f>'[1]TOAN TINH'!EC52</f>
        <v>39</v>
      </c>
      <c r="M52" s="32">
        <f>'[1]TOAN TINH'!ED52</f>
        <v>42</v>
      </c>
      <c r="N52" s="32">
        <f>'[1]TOAN TINH'!EE52</f>
        <v>0</v>
      </c>
      <c r="O52" s="32">
        <f>'[1]TOAN TINH'!EF52</f>
        <v>0</v>
      </c>
      <c r="P52" s="32">
        <f>'[1]TOAN TINH'!EG52</f>
        <v>0</v>
      </c>
      <c r="Q52" s="32">
        <f>'[1]TOAN TINH'!EH52</f>
        <v>1</v>
      </c>
      <c r="R52" s="31">
        <f t="shared" si="5"/>
        <v>82</v>
      </c>
      <c r="S52" s="47">
        <f t="shared" si="6"/>
        <v>0.3017241379310345</v>
      </c>
      <c r="T52" s="36"/>
      <c r="U52" s="76">
        <v>75</v>
      </c>
      <c r="V52" s="75">
        <f>C52-'[1]TOAN TINH'!DT52</f>
        <v>0</v>
      </c>
    </row>
    <row r="53" spans="1:22" ht="31.5" customHeight="1">
      <c r="A53" s="44">
        <v>7.2</v>
      </c>
      <c r="B53" s="51" t="s">
        <v>86</v>
      </c>
      <c r="C53" s="31">
        <f t="shared" si="1"/>
        <v>88</v>
      </c>
      <c r="D53" s="46">
        <v>88</v>
      </c>
      <c r="E53" s="32">
        <f>'[1]TOAN TINH'!DV53</f>
        <v>0</v>
      </c>
      <c r="F53" s="32">
        <f>'[1]TOAN TINH'!DW53</f>
        <v>0</v>
      </c>
      <c r="G53" s="32">
        <f>'[1]TOAN TINH'!DX53</f>
        <v>0</v>
      </c>
      <c r="H53" s="31">
        <f t="shared" si="2"/>
        <v>88</v>
      </c>
      <c r="I53" s="31">
        <f t="shared" si="3"/>
        <v>84</v>
      </c>
      <c r="J53" s="32">
        <f>'[1]TOAN TINH'!EA53</f>
        <v>0</v>
      </c>
      <c r="K53" s="32">
        <f>'[1]TOAN TINH'!EB53</f>
        <v>0</v>
      </c>
      <c r="L53" s="32">
        <f>'[1]TOAN TINH'!EC53</f>
        <v>45</v>
      </c>
      <c r="M53" s="32">
        <f>'[1]TOAN TINH'!ED53</f>
        <v>39</v>
      </c>
      <c r="N53" s="32">
        <f>'[1]TOAN TINH'!EE53</f>
        <v>0</v>
      </c>
      <c r="O53" s="32">
        <f>'[1]TOAN TINH'!EF53</f>
        <v>0</v>
      </c>
      <c r="P53" s="32">
        <f>'[1]TOAN TINH'!EG53</f>
        <v>0</v>
      </c>
      <c r="Q53" s="32">
        <f>'[1]TOAN TINH'!EH53</f>
        <v>4</v>
      </c>
      <c r="R53" s="31">
        <f t="shared" si="5"/>
        <v>88</v>
      </c>
      <c r="S53" s="47">
        <f t="shared" si="6"/>
        <v>0</v>
      </c>
      <c r="T53" s="36"/>
      <c r="U53" s="76">
        <v>88</v>
      </c>
      <c r="V53" s="75">
        <f>C53-'[1]TOAN TINH'!DT53</f>
        <v>0</v>
      </c>
    </row>
    <row r="54" spans="1:22" ht="31.5" customHeight="1">
      <c r="A54" s="44">
        <v>7.3</v>
      </c>
      <c r="B54" s="51" t="s">
        <v>87</v>
      </c>
      <c r="C54" s="31">
        <f t="shared" si="1"/>
        <v>114</v>
      </c>
      <c r="D54" s="46">
        <v>37</v>
      </c>
      <c r="E54" s="32">
        <f>'[1]TOAN TINH'!DV54</f>
        <v>77</v>
      </c>
      <c r="F54" s="32">
        <f>'[1]TOAN TINH'!DW54</f>
        <v>0</v>
      </c>
      <c r="G54" s="32">
        <f>'[1]TOAN TINH'!DX54</f>
        <v>0</v>
      </c>
      <c r="H54" s="31">
        <f t="shared" si="2"/>
        <v>114</v>
      </c>
      <c r="I54" s="31">
        <f t="shared" si="3"/>
        <v>108</v>
      </c>
      <c r="J54" s="32">
        <f>'[1]TOAN TINH'!EA54</f>
        <v>28</v>
      </c>
      <c r="K54" s="32">
        <f>'[1]TOAN TINH'!EB54</f>
        <v>0</v>
      </c>
      <c r="L54" s="32">
        <f>'[1]TOAN TINH'!EC54</f>
        <v>79</v>
      </c>
      <c r="M54" s="32">
        <f>'[1]TOAN TINH'!ED54</f>
        <v>1</v>
      </c>
      <c r="N54" s="32">
        <f>'[1]TOAN TINH'!EE54</f>
        <v>0</v>
      </c>
      <c r="O54" s="32">
        <f>'[1]TOAN TINH'!EF54</f>
        <v>0</v>
      </c>
      <c r="P54" s="32">
        <f>'[1]TOAN TINH'!EG54</f>
        <v>0</v>
      </c>
      <c r="Q54" s="32">
        <f>'[1]TOAN TINH'!EH54</f>
        <v>6</v>
      </c>
      <c r="R54" s="31">
        <f t="shared" si="5"/>
        <v>86</v>
      </c>
      <c r="S54" s="47">
        <f t="shared" si="6"/>
        <v>0.25925925925925924</v>
      </c>
      <c r="T54" s="36"/>
      <c r="U54" s="76">
        <v>37</v>
      </c>
      <c r="V54" s="75">
        <f>C54-'[1]TOAN TINH'!DT54</f>
        <v>0</v>
      </c>
    </row>
    <row r="55" spans="1:22" ht="39.75" customHeight="1">
      <c r="A55" s="43">
        <v>8</v>
      </c>
      <c r="B55" s="50" t="s">
        <v>88</v>
      </c>
      <c r="C55" s="39">
        <f t="shared" si="1"/>
        <v>359</v>
      </c>
      <c r="D55" s="42">
        <f>D56+D57+D58+D59</f>
        <v>193</v>
      </c>
      <c r="E55" s="39">
        <f>E56+E57+E58+E59</f>
        <v>166</v>
      </c>
      <c r="F55" s="39">
        <f>F56+F57+F58+F59</f>
        <v>0</v>
      </c>
      <c r="G55" s="39">
        <f>G56+G57+G58+G59</f>
        <v>0</v>
      </c>
      <c r="H55" s="39">
        <f t="shared" si="2"/>
        <v>359</v>
      </c>
      <c r="I55" s="39">
        <f t="shared" si="3"/>
        <v>341</v>
      </c>
      <c r="J55" s="39">
        <f aca="true" t="shared" si="15" ref="J55:Q55">J56+J57+J58+J59</f>
        <v>72</v>
      </c>
      <c r="K55" s="39">
        <f t="shared" si="15"/>
        <v>0</v>
      </c>
      <c r="L55" s="39">
        <f t="shared" si="15"/>
        <v>198</v>
      </c>
      <c r="M55" s="39">
        <f t="shared" si="15"/>
        <v>70</v>
      </c>
      <c r="N55" s="39">
        <f t="shared" si="15"/>
        <v>1</v>
      </c>
      <c r="O55" s="39">
        <f t="shared" si="15"/>
        <v>0</v>
      </c>
      <c r="P55" s="39">
        <f t="shared" si="15"/>
        <v>0</v>
      </c>
      <c r="Q55" s="39">
        <f t="shared" si="15"/>
        <v>18</v>
      </c>
      <c r="R55" s="39">
        <f t="shared" si="5"/>
        <v>287</v>
      </c>
      <c r="S55" s="45">
        <f t="shared" si="6"/>
        <v>0.21114369501466276</v>
      </c>
      <c r="T55" s="36"/>
      <c r="V55" s="75">
        <f>C55-'[1]TOAN TINH'!DT55</f>
        <v>0</v>
      </c>
    </row>
    <row r="56" spans="1:22" ht="31.5" customHeight="1">
      <c r="A56" s="44">
        <v>8.1</v>
      </c>
      <c r="B56" s="51" t="s">
        <v>89</v>
      </c>
      <c r="C56" s="31">
        <f t="shared" si="1"/>
        <v>82</v>
      </c>
      <c r="D56" s="46">
        <v>51</v>
      </c>
      <c r="E56" s="32">
        <f>'[1]TOAN TINH'!DV56</f>
        <v>31</v>
      </c>
      <c r="F56" s="32">
        <f>'[1]TOAN TINH'!DW56</f>
        <v>0</v>
      </c>
      <c r="G56" s="32">
        <f>'[1]TOAN TINH'!DX56</f>
        <v>0</v>
      </c>
      <c r="H56" s="31">
        <f t="shared" si="2"/>
        <v>82</v>
      </c>
      <c r="I56" s="31">
        <f t="shared" si="3"/>
        <v>76</v>
      </c>
      <c r="J56" s="32">
        <f>'[1]TOAN TINH'!EA56</f>
        <v>9</v>
      </c>
      <c r="K56" s="32">
        <f>'[1]TOAN TINH'!EB56</f>
        <v>0</v>
      </c>
      <c r="L56" s="32">
        <f>'[1]TOAN TINH'!EC56</f>
        <v>48</v>
      </c>
      <c r="M56" s="32">
        <f>'[1]TOAN TINH'!ED56</f>
        <v>19</v>
      </c>
      <c r="N56" s="32">
        <f>'[1]TOAN TINH'!EE56</f>
        <v>0</v>
      </c>
      <c r="O56" s="32">
        <f>'[1]TOAN TINH'!EF56</f>
        <v>0</v>
      </c>
      <c r="P56" s="32">
        <f>'[1]TOAN TINH'!EG56</f>
        <v>0</v>
      </c>
      <c r="Q56" s="32">
        <f>'[1]TOAN TINH'!EH56</f>
        <v>6</v>
      </c>
      <c r="R56" s="31">
        <f t="shared" si="5"/>
        <v>73</v>
      </c>
      <c r="S56" s="47">
        <f t="shared" si="6"/>
        <v>0.11842105263157894</v>
      </c>
      <c r="T56" s="36"/>
      <c r="U56" s="76">
        <v>51</v>
      </c>
      <c r="V56" s="75">
        <f>C56-'[1]TOAN TINH'!DT56</f>
        <v>0</v>
      </c>
    </row>
    <row r="57" spans="1:22" ht="31.5" customHeight="1">
      <c r="A57" s="44">
        <v>8.2</v>
      </c>
      <c r="B57" s="51" t="s">
        <v>90</v>
      </c>
      <c r="C57" s="31">
        <f t="shared" si="1"/>
        <v>103</v>
      </c>
      <c r="D57" s="46">
        <v>61</v>
      </c>
      <c r="E57" s="32">
        <f>'[1]TOAN TINH'!DV57</f>
        <v>42</v>
      </c>
      <c r="F57" s="32">
        <f>'[1]TOAN TINH'!DW57</f>
        <v>0</v>
      </c>
      <c r="G57" s="32">
        <f>'[1]TOAN TINH'!DX57</f>
        <v>0</v>
      </c>
      <c r="H57" s="31">
        <f t="shared" si="2"/>
        <v>103</v>
      </c>
      <c r="I57" s="31">
        <f t="shared" si="3"/>
        <v>101</v>
      </c>
      <c r="J57" s="32">
        <f>'[1]TOAN TINH'!EA57</f>
        <v>26</v>
      </c>
      <c r="K57" s="32">
        <f>'[1]TOAN TINH'!EB57</f>
        <v>0</v>
      </c>
      <c r="L57" s="32">
        <f>'[1]TOAN TINH'!EC57</f>
        <v>50</v>
      </c>
      <c r="M57" s="32">
        <f>'[1]TOAN TINH'!ED57</f>
        <v>25</v>
      </c>
      <c r="N57" s="32">
        <f>'[1]TOAN TINH'!EE57</f>
        <v>0</v>
      </c>
      <c r="O57" s="32">
        <f>'[1]TOAN TINH'!EF57</f>
        <v>0</v>
      </c>
      <c r="P57" s="32">
        <f>'[1]TOAN TINH'!EG57</f>
        <v>0</v>
      </c>
      <c r="Q57" s="32">
        <f>'[1]TOAN TINH'!EH57</f>
        <v>2</v>
      </c>
      <c r="R57" s="31">
        <f t="shared" si="5"/>
        <v>77</v>
      </c>
      <c r="S57" s="47">
        <f t="shared" si="6"/>
        <v>0.25742574257425743</v>
      </c>
      <c r="T57" s="36"/>
      <c r="U57" s="76">
        <v>61</v>
      </c>
      <c r="V57" s="75">
        <f>C57-'[1]TOAN TINH'!DT57</f>
        <v>0</v>
      </c>
    </row>
    <row r="58" spans="1:22" ht="31.5" customHeight="1">
      <c r="A58" s="44">
        <v>8.3</v>
      </c>
      <c r="B58" s="51" t="s">
        <v>91</v>
      </c>
      <c r="C58" s="31">
        <f t="shared" si="1"/>
        <v>127</v>
      </c>
      <c r="D58" s="46">
        <v>56</v>
      </c>
      <c r="E58" s="32">
        <f>'[1]TOAN TINH'!DV58</f>
        <v>71</v>
      </c>
      <c r="F58" s="32">
        <f>'[1]TOAN TINH'!DW58</f>
        <v>0</v>
      </c>
      <c r="G58" s="32">
        <f>'[1]TOAN TINH'!DX58</f>
        <v>0</v>
      </c>
      <c r="H58" s="31">
        <f t="shared" si="2"/>
        <v>127</v>
      </c>
      <c r="I58" s="31">
        <f t="shared" si="3"/>
        <v>124</v>
      </c>
      <c r="J58" s="32">
        <f>'[1]TOAN TINH'!EA58</f>
        <v>29</v>
      </c>
      <c r="K58" s="32">
        <f>'[1]TOAN TINH'!EB58</f>
        <v>0</v>
      </c>
      <c r="L58" s="32">
        <f>'[1]TOAN TINH'!EC58</f>
        <v>74</v>
      </c>
      <c r="M58" s="32">
        <f>'[1]TOAN TINH'!ED58</f>
        <v>20</v>
      </c>
      <c r="N58" s="32">
        <f>'[1]TOAN TINH'!EE58</f>
        <v>1</v>
      </c>
      <c r="O58" s="32">
        <f>'[1]TOAN TINH'!EF58</f>
        <v>0</v>
      </c>
      <c r="P58" s="32">
        <f>'[1]TOAN TINH'!EG58</f>
        <v>0</v>
      </c>
      <c r="Q58" s="32">
        <f>'[1]TOAN TINH'!EH58</f>
        <v>3</v>
      </c>
      <c r="R58" s="31">
        <f t="shared" si="5"/>
        <v>98</v>
      </c>
      <c r="S58" s="47">
        <f t="shared" si="6"/>
        <v>0.23387096774193547</v>
      </c>
      <c r="T58" s="36"/>
      <c r="U58" s="76">
        <v>56</v>
      </c>
      <c r="V58" s="75">
        <f>C58-'[1]TOAN TINH'!DT58</f>
        <v>0</v>
      </c>
    </row>
    <row r="59" spans="1:22" ht="31.5" customHeight="1">
      <c r="A59" s="44">
        <v>8.4</v>
      </c>
      <c r="B59" s="51" t="s">
        <v>92</v>
      </c>
      <c r="C59" s="31">
        <f t="shared" si="1"/>
        <v>47</v>
      </c>
      <c r="D59" s="46">
        <v>25</v>
      </c>
      <c r="E59" s="32">
        <f>'[1]TOAN TINH'!DV59</f>
        <v>22</v>
      </c>
      <c r="F59" s="32">
        <f>'[1]TOAN TINH'!DW59</f>
        <v>0</v>
      </c>
      <c r="G59" s="32">
        <f>'[1]TOAN TINH'!DX59</f>
        <v>0</v>
      </c>
      <c r="H59" s="31">
        <f t="shared" si="2"/>
        <v>47</v>
      </c>
      <c r="I59" s="31">
        <f t="shared" si="3"/>
        <v>40</v>
      </c>
      <c r="J59" s="32">
        <f>'[1]TOAN TINH'!EA59</f>
        <v>8</v>
      </c>
      <c r="K59" s="32">
        <f>'[1]TOAN TINH'!EB59</f>
        <v>0</v>
      </c>
      <c r="L59" s="32">
        <f>'[1]TOAN TINH'!EC59</f>
        <v>26</v>
      </c>
      <c r="M59" s="32">
        <f>'[1]TOAN TINH'!ED59</f>
        <v>6</v>
      </c>
      <c r="N59" s="32">
        <f>'[1]TOAN TINH'!EE59</f>
        <v>0</v>
      </c>
      <c r="O59" s="32">
        <f>'[1]TOAN TINH'!EF59</f>
        <v>0</v>
      </c>
      <c r="P59" s="32">
        <f>'[1]TOAN TINH'!EG59</f>
        <v>0</v>
      </c>
      <c r="Q59" s="32">
        <f>'[1]TOAN TINH'!EH59</f>
        <v>7</v>
      </c>
      <c r="R59" s="31">
        <f t="shared" si="5"/>
        <v>39</v>
      </c>
      <c r="S59" s="47">
        <f t="shared" si="6"/>
        <v>0.2</v>
      </c>
      <c r="T59" s="36"/>
      <c r="U59" s="76">
        <v>25</v>
      </c>
      <c r="V59" s="75">
        <f>C59-'[1]TOAN TINH'!DT59</f>
        <v>0</v>
      </c>
    </row>
    <row r="60" spans="1:22" ht="36.75" customHeight="1">
      <c r="A60" s="43">
        <v>9</v>
      </c>
      <c r="B60" s="50" t="s">
        <v>93</v>
      </c>
      <c r="C60" s="39">
        <f t="shared" si="1"/>
        <v>449</v>
      </c>
      <c r="D60" s="42">
        <f>D61+D62+D63+D64+D65</f>
        <v>324</v>
      </c>
      <c r="E60" s="39">
        <f>E61+E62+E63+E64+E65</f>
        <v>125</v>
      </c>
      <c r="F60" s="39">
        <f>F61+F62+F63+F64+F65</f>
        <v>0</v>
      </c>
      <c r="G60" s="39">
        <f>G61+G62+G63+G64+G65</f>
        <v>0</v>
      </c>
      <c r="H60" s="39">
        <f t="shared" si="2"/>
        <v>449</v>
      </c>
      <c r="I60" s="39">
        <f t="shared" si="3"/>
        <v>321</v>
      </c>
      <c r="J60" s="39">
        <f aca="true" t="shared" si="16" ref="J60:Q60">J61+J62+J63+J64+J65</f>
        <v>57</v>
      </c>
      <c r="K60" s="39">
        <f t="shared" si="16"/>
        <v>0</v>
      </c>
      <c r="L60" s="39">
        <f t="shared" si="16"/>
        <v>236</v>
      </c>
      <c r="M60" s="39">
        <f t="shared" si="16"/>
        <v>22</v>
      </c>
      <c r="N60" s="39">
        <f t="shared" si="16"/>
        <v>3</v>
      </c>
      <c r="O60" s="39">
        <f t="shared" si="16"/>
        <v>0</v>
      </c>
      <c r="P60" s="39">
        <f t="shared" si="16"/>
        <v>3</v>
      </c>
      <c r="Q60" s="39">
        <f t="shared" si="16"/>
        <v>128</v>
      </c>
      <c r="R60" s="39">
        <f t="shared" si="5"/>
        <v>392</v>
      </c>
      <c r="S60" s="45">
        <f t="shared" si="6"/>
        <v>0.17757009345794392</v>
      </c>
      <c r="T60" s="36"/>
      <c r="V60" s="75">
        <f>C60-'[1]TOAN TINH'!DT60</f>
        <v>0</v>
      </c>
    </row>
    <row r="61" spans="1:22" ht="31.5" customHeight="1">
      <c r="A61" s="44">
        <v>9.1</v>
      </c>
      <c r="B61" s="51" t="s">
        <v>94</v>
      </c>
      <c r="C61" s="31">
        <f t="shared" si="1"/>
        <v>69</v>
      </c>
      <c r="D61" s="46">
        <v>32</v>
      </c>
      <c r="E61" s="32">
        <f>'[1]TOAN TINH'!DV61</f>
        <v>37</v>
      </c>
      <c r="F61" s="32">
        <f>'[1]TOAN TINH'!DW61</f>
        <v>0</v>
      </c>
      <c r="G61" s="32">
        <f>'[1]TOAN TINH'!DX61</f>
        <v>0</v>
      </c>
      <c r="H61" s="31">
        <f t="shared" si="2"/>
        <v>69</v>
      </c>
      <c r="I61" s="31">
        <f t="shared" si="3"/>
        <v>46</v>
      </c>
      <c r="J61" s="32">
        <f>'[1]TOAN TINH'!EA61</f>
        <v>37</v>
      </c>
      <c r="K61" s="32">
        <f>'[1]TOAN TINH'!EB61</f>
        <v>0</v>
      </c>
      <c r="L61" s="32">
        <f>'[1]TOAN TINH'!EC61</f>
        <v>7</v>
      </c>
      <c r="M61" s="32">
        <f>'[1]TOAN TINH'!ED61</f>
        <v>0</v>
      </c>
      <c r="N61" s="32">
        <f>'[1]TOAN TINH'!EE61</f>
        <v>2</v>
      </c>
      <c r="O61" s="32">
        <f>'[1]TOAN TINH'!EF61</f>
        <v>0</v>
      </c>
      <c r="P61" s="32">
        <f>'[1]TOAN TINH'!EG61</f>
        <v>0</v>
      </c>
      <c r="Q61" s="32">
        <f>'[1]TOAN TINH'!EH61</f>
        <v>23</v>
      </c>
      <c r="R61" s="31">
        <f t="shared" si="5"/>
        <v>32</v>
      </c>
      <c r="S61" s="47">
        <f t="shared" si="6"/>
        <v>0.8043478260869565</v>
      </c>
      <c r="T61" s="36"/>
      <c r="U61" s="76">
        <v>32</v>
      </c>
      <c r="V61" s="75">
        <f>C61-'[1]TOAN TINH'!DT61</f>
        <v>0</v>
      </c>
    </row>
    <row r="62" spans="1:22" ht="31.5" customHeight="1">
      <c r="A62" s="44">
        <v>9.2</v>
      </c>
      <c r="B62" s="51" t="s">
        <v>95</v>
      </c>
      <c r="C62" s="31">
        <f t="shared" si="1"/>
        <v>83</v>
      </c>
      <c r="D62" s="46">
        <v>72</v>
      </c>
      <c r="E62" s="32">
        <f>'[1]TOAN TINH'!DV62</f>
        <v>11</v>
      </c>
      <c r="F62" s="32">
        <f>'[1]TOAN TINH'!DW62</f>
        <v>0</v>
      </c>
      <c r="G62" s="32">
        <f>'[1]TOAN TINH'!DX62</f>
        <v>0</v>
      </c>
      <c r="H62" s="31">
        <f t="shared" si="2"/>
        <v>83</v>
      </c>
      <c r="I62" s="31">
        <f t="shared" si="3"/>
        <v>37</v>
      </c>
      <c r="J62" s="32">
        <f>'[1]TOAN TINH'!EA62</f>
        <v>5</v>
      </c>
      <c r="K62" s="32">
        <f>'[1]TOAN TINH'!EB62</f>
        <v>0</v>
      </c>
      <c r="L62" s="32">
        <f>'[1]TOAN TINH'!EC62</f>
        <v>30</v>
      </c>
      <c r="M62" s="32">
        <f>'[1]TOAN TINH'!ED62</f>
        <v>0</v>
      </c>
      <c r="N62" s="32">
        <f>'[1]TOAN TINH'!EE62</f>
        <v>0</v>
      </c>
      <c r="O62" s="32">
        <f>'[1]TOAN TINH'!EF62</f>
        <v>0</v>
      </c>
      <c r="P62" s="32">
        <f>'[1]TOAN TINH'!EG62</f>
        <v>2</v>
      </c>
      <c r="Q62" s="32">
        <f>'[1]TOAN TINH'!EH62</f>
        <v>46</v>
      </c>
      <c r="R62" s="31">
        <f t="shared" si="5"/>
        <v>78</v>
      </c>
      <c r="S62" s="47">
        <f t="shared" si="6"/>
        <v>0.13513513513513514</v>
      </c>
      <c r="T62" s="36"/>
      <c r="U62" s="76">
        <v>72</v>
      </c>
      <c r="V62" s="75">
        <f>C62-'[1]TOAN TINH'!DT62</f>
        <v>0</v>
      </c>
    </row>
    <row r="63" spans="1:22" ht="31.5" customHeight="1">
      <c r="A63" s="44">
        <v>9.3</v>
      </c>
      <c r="B63" s="51" t="s">
        <v>96</v>
      </c>
      <c r="C63" s="31">
        <f t="shared" si="1"/>
        <v>138</v>
      </c>
      <c r="D63" s="46">
        <v>99</v>
      </c>
      <c r="E63" s="32">
        <f>'[1]TOAN TINH'!DV63</f>
        <v>39</v>
      </c>
      <c r="F63" s="32">
        <f>'[1]TOAN TINH'!DW63</f>
        <v>0</v>
      </c>
      <c r="G63" s="32">
        <f>'[1]TOAN TINH'!DX63</f>
        <v>0</v>
      </c>
      <c r="H63" s="31">
        <f t="shared" si="2"/>
        <v>138</v>
      </c>
      <c r="I63" s="31">
        <f t="shared" si="3"/>
        <v>98</v>
      </c>
      <c r="J63" s="32">
        <f>'[1]TOAN TINH'!EA63</f>
        <v>6</v>
      </c>
      <c r="K63" s="32">
        <f>'[1]TOAN TINH'!EB63</f>
        <v>0</v>
      </c>
      <c r="L63" s="32">
        <f>'[1]TOAN TINH'!EC63</f>
        <v>71</v>
      </c>
      <c r="M63" s="32">
        <f>'[1]TOAN TINH'!ED63</f>
        <v>20</v>
      </c>
      <c r="N63" s="32">
        <f>'[1]TOAN TINH'!EE63</f>
        <v>0</v>
      </c>
      <c r="O63" s="32">
        <f>'[1]TOAN TINH'!EF63</f>
        <v>0</v>
      </c>
      <c r="P63" s="32">
        <f>'[1]TOAN TINH'!EG63</f>
        <v>1</v>
      </c>
      <c r="Q63" s="32">
        <f>'[1]TOAN TINH'!EH63</f>
        <v>40</v>
      </c>
      <c r="R63" s="31">
        <f t="shared" si="5"/>
        <v>132</v>
      </c>
      <c r="S63" s="47">
        <f t="shared" si="6"/>
        <v>0.061224489795918366</v>
      </c>
      <c r="T63" s="36"/>
      <c r="U63" s="76">
        <v>99</v>
      </c>
      <c r="V63" s="75">
        <f>C63-'[1]TOAN TINH'!DT63</f>
        <v>0</v>
      </c>
    </row>
    <row r="64" spans="1:22" ht="31.5" customHeight="1">
      <c r="A64" s="44">
        <v>9.4</v>
      </c>
      <c r="B64" s="51" t="s">
        <v>97</v>
      </c>
      <c r="C64" s="31">
        <f t="shared" si="1"/>
        <v>129</v>
      </c>
      <c r="D64" s="46">
        <v>110</v>
      </c>
      <c r="E64" s="32">
        <f>'[1]TOAN TINH'!DV64</f>
        <v>19</v>
      </c>
      <c r="F64" s="32">
        <f>'[1]TOAN TINH'!DW64</f>
        <v>0</v>
      </c>
      <c r="G64" s="32">
        <f>'[1]TOAN TINH'!DX64</f>
        <v>0</v>
      </c>
      <c r="H64" s="31">
        <f t="shared" si="2"/>
        <v>129</v>
      </c>
      <c r="I64" s="31">
        <f t="shared" si="3"/>
        <v>112</v>
      </c>
      <c r="J64" s="32">
        <f>'[1]TOAN TINH'!EA64</f>
        <v>6</v>
      </c>
      <c r="K64" s="32">
        <f>'[1]TOAN TINH'!EB64</f>
        <v>0</v>
      </c>
      <c r="L64" s="32">
        <f>'[1]TOAN TINH'!EC64</f>
        <v>103</v>
      </c>
      <c r="M64" s="32">
        <f>'[1]TOAN TINH'!ED64</f>
        <v>2</v>
      </c>
      <c r="N64" s="32">
        <f>'[1]TOAN TINH'!EE64</f>
        <v>1</v>
      </c>
      <c r="O64" s="32">
        <f>'[1]TOAN TINH'!EF64</f>
        <v>0</v>
      </c>
      <c r="P64" s="32">
        <f>'[1]TOAN TINH'!EG64</f>
        <v>0</v>
      </c>
      <c r="Q64" s="32">
        <f>'[1]TOAN TINH'!EH64</f>
        <v>17</v>
      </c>
      <c r="R64" s="31">
        <f t="shared" si="5"/>
        <v>123</v>
      </c>
      <c r="S64" s="47">
        <f t="shared" si="6"/>
        <v>0.05357142857142857</v>
      </c>
      <c r="T64" s="36"/>
      <c r="U64" s="76">
        <v>110</v>
      </c>
      <c r="V64" s="75">
        <f>C64-'[1]TOAN TINH'!DT64</f>
        <v>0</v>
      </c>
    </row>
    <row r="65" spans="1:22" ht="31.5" customHeight="1">
      <c r="A65" s="44">
        <v>9.5</v>
      </c>
      <c r="B65" s="51" t="s">
        <v>98</v>
      </c>
      <c r="C65" s="31">
        <f t="shared" si="1"/>
        <v>30</v>
      </c>
      <c r="D65" s="46">
        <v>11</v>
      </c>
      <c r="E65" s="32">
        <f>'[1]TOAN TINH'!DV65</f>
        <v>19</v>
      </c>
      <c r="F65" s="32">
        <f>'[1]TOAN TINH'!DW65</f>
        <v>0</v>
      </c>
      <c r="G65" s="32">
        <f>'[1]TOAN TINH'!DX65</f>
        <v>0</v>
      </c>
      <c r="H65" s="31">
        <f t="shared" si="2"/>
        <v>30</v>
      </c>
      <c r="I65" s="31">
        <f t="shared" si="3"/>
        <v>28</v>
      </c>
      <c r="J65" s="32">
        <f>'[1]TOAN TINH'!EA65</f>
        <v>3</v>
      </c>
      <c r="K65" s="32">
        <f>'[1]TOAN TINH'!EB65</f>
        <v>0</v>
      </c>
      <c r="L65" s="32">
        <f>'[1]TOAN TINH'!EC65</f>
        <v>25</v>
      </c>
      <c r="M65" s="32">
        <f>'[1]TOAN TINH'!ED65</f>
        <v>0</v>
      </c>
      <c r="N65" s="32">
        <f>'[1]TOAN TINH'!EE65</f>
        <v>0</v>
      </c>
      <c r="O65" s="32">
        <f>'[1]TOAN TINH'!EF65</f>
        <v>0</v>
      </c>
      <c r="P65" s="32">
        <f>'[1]TOAN TINH'!EG65</f>
        <v>0</v>
      </c>
      <c r="Q65" s="32">
        <f>'[1]TOAN TINH'!EH65</f>
        <v>2</v>
      </c>
      <c r="R65" s="31">
        <f t="shared" si="5"/>
        <v>27</v>
      </c>
      <c r="S65" s="47">
        <f t="shared" si="6"/>
        <v>0.10714285714285714</v>
      </c>
      <c r="T65" s="36"/>
      <c r="U65" s="76">
        <v>11</v>
      </c>
      <c r="V65" s="75">
        <f>C65-'[1]TOAN TINH'!DT65</f>
        <v>0</v>
      </c>
    </row>
    <row r="66" spans="1:22" ht="40.5" customHeight="1">
      <c r="A66" s="43">
        <v>10</v>
      </c>
      <c r="B66" s="50" t="s">
        <v>99</v>
      </c>
      <c r="C66" s="39">
        <f t="shared" si="1"/>
        <v>391</v>
      </c>
      <c r="D66" s="42">
        <f>D67+D68+D69</f>
        <v>268</v>
      </c>
      <c r="E66" s="39">
        <f>E67+E68+E69</f>
        <v>123</v>
      </c>
      <c r="F66" s="39">
        <f>F67+F68+F69</f>
        <v>0</v>
      </c>
      <c r="G66" s="39">
        <f>G67+G68+G69</f>
        <v>0</v>
      </c>
      <c r="H66" s="39">
        <f t="shared" si="2"/>
        <v>391</v>
      </c>
      <c r="I66" s="39">
        <f t="shared" si="3"/>
        <v>338</v>
      </c>
      <c r="J66" s="39">
        <f aca="true" t="shared" si="17" ref="J66:Q66">J67+J68+J69</f>
        <v>74</v>
      </c>
      <c r="K66" s="39">
        <f t="shared" si="17"/>
        <v>2</v>
      </c>
      <c r="L66" s="39">
        <f t="shared" si="17"/>
        <v>218</v>
      </c>
      <c r="M66" s="39">
        <f t="shared" si="17"/>
        <v>22</v>
      </c>
      <c r="N66" s="39">
        <f t="shared" si="17"/>
        <v>1</v>
      </c>
      <c r="O66" s="39">
        <f t="shared" si="17"/>
        <v>0</v>
      </c>
      <c r="P66" s="39">
        <f t="shared" si="17"/>
        <v>21</v>
      </c>
      <c r="Q66" s="39">
        <f t="shared" si="17"/>
        <v>53</v>
      </c>
      <c r="R66" s="39">
        <f t="shared" si="5"/>
        <v>315</v>
      </c>
      <c r="S66" s="45">
        <f t="shared" si="6"/>
        <v>0.22485207100591717</v>
      </c>
      <c r="T66" s="36"/>
      <c r="V66" s="75">
        <f>C66-'[1]TOAN TINH'!DT66</f>
        <v>0</v>
      </c>
    </row>
    <row r="67" spans="1:23" ht="31.5" customHeight="1">
      <c r="A67" s="44">
        <v>10.1</v>
      </c>
      <c r="B67" s="52" t="s">
        <v>100</v>
      </c>
      <c r="C67" s="31">
        <f t="shared" si="1"/>
        <v>156</v>
      </c>
      <c r="D67" s="48">
        <v>85</v>
      </c>
      <c r="E67" s="32">
        <f>'[1]TOAN TINH'!DV67</f>
        <v>71</v>
      </c>
      <c r="F67" s="32">
        <f>'[1]TOAN TINH'!DW67</f>
        <v>0</v>
      </c>
      <c r="G67" s="32">
        <f>'[1]TOAN TINH'!DX67</f>
        <v>0</v>
      </c>
      <c r="H67" s="31">
        <f t="shared" si="2"/>
        <v>156</v>
      </c>
      <c r="I67" s="31">
        <f t="shared" si="3"/>
        <v>143</v>
      </c>
      <c r="J67" s="32">
        <f>'[1]TOAN TINH'!EA67</f>
        <v>42</v>
      </c>
      <c r="K67" s="32">
        <f>'[1]TOAN TINH'!EB67</f>
        <v>1</v>
      </c>
      <c r="L67" s="32">
        <f>'[1]TOAN TINH'!EC67</f>
        <v>98</v>
      </c>
      <c r="M67" s="32">
        <f>'[1]TOAN TINH'!ED67</f>
        <v>1</v>
      </c>
      <c r="N67" s="32">
        <f>'[1]TOAN TINH'!EE67</f>
        <v>1</v>
      </c>
      <c r="O67" s="32">
        <f>'[1]TOAN TINH'!EF67</f>
        <v>0</v>
      </c>
      <c r="P67" s="32">
        <f>'[1]TOAN TINH'!EG67</f>
        <v>0</v>
      </c>
      <c r="Q67" s="32">
        <f>'[1]TOAN TINH'!EH67</f>
        <v>13</v>
      </c>
      <c r="R67" s="31">
        <f t="shared" si="5"/>
        <v>113</v>
      </c>
      <c r="S67" s="47">
        <f t="shared" si="6"/>
        <v>0.3006993006993007</v>
      </c>
      <c r="T67" s="36"/>
      <c r="U67" s="76">
        <v>115</v>
      </c>
      <c r="V67" s="75">
        <f>C67-'[1]TOAN TINH'!DT67</f>
        <v>0</v>
      </c>
      <c r="W67" s="77">
        <v>85</v>
      </c>
    </row>
    <row r="68" spans="1:23" ht="31.5" customHeight="1">
      <c r="A68" s="44">
        <v>10.2</v>
      </c>
      <c r="B68" s="52" t="s">
        <v>96</v>
      </c>
      <c r="C68" s="31">
        <f t="shared" si="1"/>
        <v>132</v>
      </c>
      <c r="D68" s="48">
        <v>115</v>
      </c>
      <c r="E68" s="32">
        <f>'[1]TOAN TINH'!DV68</f>
        <v>17</v>
      </c>
      <c r="F68" s="32">
        <f>'[1]TOAN TINH'!DW68</f>
        <v>0</v>
      </c>
      <c r="G68" s="32">
        <f>'[1]TOAN TINH'!DX68</f>
        <v>0</v>
      </c>
      <c r="H68" s="31">
        <f t="shared" si="2"/>
        <v>132</v>
      </c>
      <c r="I68" s="31">
        <f t="shared" si="3"/>
        <v>106</v>
      </c>
      <c r="J68" s="32">
        <f>'[1]TOAN TINH'!EA68</f>
        <v>12</v>
      </c>
      <c r="K68" s="32">
        <f>'[1]TOAN TINH'!EB68</f>
        <v>1</v>
      </c>
      <c r="L68" s="32">
        <f>'[1]TOAN TINH'!EC68</f>
        <v>79</v>
      </c>
      <c r="M68" s="32">
        <f>'[1]TOAN TINH'!ED68</f>
        <v>12</v>
      </c>
      <c r="N68" s="32">
        <f>'[1]TOAN TINH'!EE68</f>
        <v>0</v>
      </c>
      <c r="O68" s="32">
        <f>'[1]TOAN TINH'!EF68</f>
        <v>0</v>
      </c>
      <c r="P68" s="32">
        <f>'[1]TOAN TINH'!EG68</f>
        <v>2</v>
      </c>
      <c r="Q68" s="32">
        <f>'[1]TOAN TINH'!EH68</f>
        <v>26</v>
      </c>
      <c r="R68" s="31">
        <f t="shared" si="5"/>
        <v>119</v>
      </c>
      <c r="S68" s="47">
        <f t="shared" si="6"/>
        <v>0.12264150943396226</v>
      </c>
      <c r="T68" s="36"/>
      <c r="U68" s="76">
        <v>85</v>
      </c>
      <c r="V68" s="75">
        <f>C68-'[1]TOAN TINH'!DT68</f>
        <v>0</v>
      </c>
      <c r="W68" s="77">
        <v>115</v>
      </c>
    </row>
    <row r="69" spans="1:23" ht="31.5" customHeight="1">
      <c r="A69" s="44">
        <v>10.3</v>
      </c>
      <c r="B69" s="52" t="s">
        <v>101</v>
      </c>
      <c r="C69" s="31">
        <f t="shared" si="1"/>
        <v>103</v>
      </c>
      <c r="D69" s="46">
        <v>68</v>
      </c>
      <c r="E69" s="32">
        <f>'[1]TOAN TINH'!DV69</f>
        <v>35</v>
      </c>
      <c r="F69" s="32">
        <f>'[1]TOAN TINH'!DW69</f>
        <v>0</v>
      </c>
      <c r="G69" s="32">
        <f>'[1]TOAN TINH'!DX69</f>
        <v>0</v>
      </c>
      <c r="H69" s="31">
        <f t="shared" si="2"/>
        <v>103</v>
      </c>
      <c r="I69" s="31">
        <f t="shared" si="3"/>
        <v>89</v>
      </c>
      <c r="J69" s="32">
        <f>'[1]TOAN TINH'!EA69</f>
        <v>20</v>
      </c>
      <c r="K69" s="32">
        <f>'[1]TOAN TINH'!EB69</f>
        <v>0</v>
      </c>
      <c r="L69" s="32">
        <f>'[1]TOAN TINH'!EC69</f>
        <v>41</v>
      </c>
      <c r="M69" s="32">
        <f>'[1]TOAN TINH'!ED69</f>
        <v>9</v>
      </c>
      <c r="N69" s="32">
        <f>'[1]TOAN TINH'!EE69</f>
        <v>0</v>
      </c>
      <c r="O69" s="32">
        <f>'[1]TOAN TINH'!EF69</f>
        <v>0</v>
      </c>
      <c r="P69" s="32">
        <f>'[1]TOAN TINH'!EG69</f>
        <v>19</v>
      </c>
      <c r="Q69" s="32">
        <f>'[1]TOAN TINH'!EH69</f>
        <v>14</v>
      </c>
      <c r="R69" s="31">
        <f t="shared" si="5"/>
        <v>83</v>
      </c>
      <c r="S69" s="47">
        <f t="shared" si="6"/>
        <v>0.2247191011235955</v>
      </c>
      <c r="T69" s="36"/>
      <c r="U69" s="76">
        <v>68</v>
      </c>
      <c r="V69" s="75">
        <f>C69-'[1]TOAN TINH'!DT69</f>
        <v>0</v>
      </c>
      <c r="W69" s="77">
        <v>68</v>
      </c>
    </row>
    <row r="70" spans="1:22" ht="36" customHeight="1">
      <c r="A70" s="43">
        <v>11</v>
      </c>
      <c r="B70" s="50" t="s">
        <v>102</v>
      </c>
      <c r="C70" s="39">
        <f t="shared" si="1"/>
        <v>489</v>
      </c>
      <c r="D70" s="42">
        <f>D71+D72+D73</f>
        <v>375</v>
      </c>
      <c r="E70" s="39">
        <f>E71+E72+E73</f>
        <v>114</v>
      </c>
      <c r="F70" s="39">
        <f>F71+F72+F73</f>
        <v>0</v>
      </c>
      <c r="G70" s="39">
        <f>G71+G72+G73</f>
        <v>0</v>
      </c>
      <c r="H70" s="39">
        <f t="shared" si="2"/>
        <v>489</v>
      </c>
      <c r="I70" s="39">
        <f t="shared" si="3"/>
        <v>423</v>
      </c>
      <c r="J70" s="39">
        <f aca="true" t="shared" si="18" ref="J70:Q70">J71+J72+J73</f>
        <v>76</v>
      </c>
      <c r="K70" s="39">
        <f t="shared" si="18"/>
        <v>0</v>
      </c>
      <c r="L70" s="39">
        <f t="shared" si="18"/>
        <v>300</v>
      </c>
      <c r="M70" s="39">
        <f t="shared" si="18"/>
        <v>39</v>
      </c>
      <c r="N70" s="39">
        <f t="shared" si="18"/>
        <v>5</v>
      </c>
      <c r="O70" s="39">
        <f t="shared" si="18"/>
        <v>0</v>
      </c>
      <c r="P70" s="39">
        <f t="shared" si="18"/>
        <v>3</v>
      </c>
      <c r="Q70" s="39">
        <f t="shared" si="18"/>
        <v>66</v>
      </c>
      <c r="R70" s="39">
        <f t="shared" si="5"/>
        <v>413</v>
      </c>
      <c r="S70" s="45">
        <f t="shared" si="6"/>
        <v>0.17966903073286053</v>
      </c>
      <c r="T70" s="36"/>
      <c r="V70" s="75">
        <f>C70-'[1]TOAN TINH'!DT70</f>
        <v>0</v>
      </c>
    </row>
    <row r="71" spans="1:22" ht="31.5" customHeight="1">
      <c r="A71" s="44">
        <v>11.1</v>
      </c>
      <c r="B71" s="51" t="s">
        <v>103</v>
      </c>
      <c r="C71" s="31">
        <f t="shared" si="1"/>
        <v>110</v>
      </c>
      <c r="D71" s="46">
        <v>67</v>
      </c>
      <c r="E71" s="32">
        <f>'[1]TOAN TINH'!DV71</f>
        <v>43</v>
      </c>
      <c r="F71" s="32">
        <f>'[1]TOAN TINH'!DW71</f>
        <v>0</v>
      </c>
      <c r="G71" s="32">
        <f>'[1]TOAN TINH'!DX71</f>
        <v>0</v>
      </c>
      <c r="H71" s="31">
        <f t="shared" si="2"/>
        <v>110</v>
      </c>
      <c r="I71" s="31">
        <f t="shared" si="3"/>
        <v>97</v>
      </c>
      <c r="J71" s="32">
        <f>'[1]TOAN TINH'!EA71</f>
        <v>28</v>
      </c>
      <c r="K71" s="32">
        <f>'[1]TOAN TINH'!EB71</f>
        <v>0</v>
      </c>
      <c r="L71" s="32">
        <f>'[1]TOAN TINH'!EC71</f>
        <v>67</v>
      </c>
      <c r="M71" s="32">
        <f>'[1]TOAN TINH'!ED71</f>
        <v>2</v>
      </c>
      <c r="N71" s="32">
        <f>'[1]TOAN TINH'!EE71</f>
        <v>0</v>
      </c>
      <c r="O71" s="32">
        <f>'[1]TOAN TINH'!EF71</f>
        <v>0</v>
      </c>
      <c r="P71" s="32">
        <f>'[1]TOAN TINH'!EG71</f>
        <v>0</v>
      </c>
      <c r="Q71" s="32">
        <f>'[1]TOAN TINH'!EH71</f>
        <v>13</v>
      </c>
      <c r="R71" s="31">
        <f t="shared" si="5"/>
        <v>82</v>
      </c>
      <c r="S71" s="47">
        <f t="shared" si="6"/>
        <v>0.28865979381443296</v>
      </c>
      <c r="T71" s="36"/>
      <c r="U71" s="76">
        <v>67</v>
      </c>
      <c r="V71" s="75">
        <f>C71-'[1]TOAN TINH'!DT71</f>
        <v>0</v>
      </c>
    </row>
    <row r="72" spans="1:22" ht="31.5" customHeight="1">
      <c r="A72" s="44">
        <v>11.2</v>
      </c>
      <c r="B72" s="51" t="s">
        <v>104</v>
      </c>
      <c r="C72" s="31">
        <f t="shared" si="1"/>
        <v>249</v>
      </c>
      <c r="D72" s="46">
        <v>212</v>
      </c>
      <c r="E72" s="32">
        <f>'[1]TOAN TINH'!DV72</f>
        <v>37</v>
      </c>
      <c r="F72" s="32">
        <f>'[1]TOAN TINH'!DW72</f>
        <v>0</v>
      </c>
      <c r="G72" s="32">
        <f>'[1]TOAN TINH'!DX72</f>
        <v>0</v>
      </c>
      <c r="H72" s="31">
        <f t="shared" si="2"/>
        <v>249</v>
      </c>
      <c r="I72" s="31">
        <f t="shared" si="3"/>
        <v>211</v>
      </c>
      <c r="J72" s="32">
        <f>'[1]TOAN TINH'!EA72</f>
        <v>28</v>
      </c>
      <c r="K72" s="32">
        <f>'[1]TOAN TINH'!EB72</f>
        <v>0</v>
      </c>
      <c r="L72" s="32">
        <f>'[1]TOAN TINH'!EC72</f>
        <v>147</v>
      </c>
      <c r="M72" s="32">
        <f>'[1]TOAN TINH'!ED72</f>
        <v>30</v>
      </c>
      <c r="N72" s="32">
        <f>'[1]TOAN TINH'!EE72</f>
        <v>3</v>
      </c>
      <c r="O72" s="32">
        <f>'[1]TOAN TINH'!EF72</f>
        <v>0</v>
      </c>
      <c r="P72" s="32">
        <f>'[1]TOAN TINH'!EG72</f>
        <v>3</v>
      </c>
      <c r="Q72" s="32">
        <f>'[1]TOAN TINH'!EH72</f>
        <v>38</v>
      </c>
      <c r="R72" s="31">
        <f t="shared" si="5"/>
        <v>221</v>
      </c>
      <c r="S72" s="47">
        <f t="shared" si="6"/>
        <v>0.13270142180094788</v>
      </c>
      <c r="T72" s="36"/>
      <c r="U72" s="76">
        <v>212</v>
      </c>
      <c r="V72" s="75">
        <f>C72-'[1]TOAN TINH'!DT72</f>
        <v>0</v>
      </c>
    </row>
    <row r="73" spans="1:22" ht="31.5" customHeight="1">
      <c r="A73" s="44">
        <v>11.3</v>
      </c>
      <c r="B73" s="51" t="s">
        <v>105</v>
      </c>
      <c r="C73" s="31">
        <f t="shared" si="1"/>
        <v>130</v>
      </c>
      <c r="D73" s="46">
        <v>96</v>
      </c>
      <c r="E73" s="32">
        <f>'[1]TOAN TINH'!DV73</f>
        <v>34</v>
      </c>
      <c r="F73" s="32">
        <f>'[1]TOAN TINH'!DW73</f>
        <v>0</v>
      </c>
      <c r="G73" s="32">
        <f>'[1]TOAN TINH'!DX73</f>
        <v>0</v>
      </c>
      <c r="H73" s="31">
        <f t="shared" si="2"/>
        <v>130</v>
      </c>
      <c r="I73" s="31">
        <f t="shared" si="3"/>
        <v>115</v>
      </c>
      <c r="J73" s="32">
        <f>'[1]TOAN TINH'!EA73</f>
        <v>20</v>
      </c>
      <c r="K73" s="32">
        <f>'[1]TOAN TINH'!EB73</f>
        <v>0</v>
      </c>
      <c r="L73" s="32">
        <f>'[1]TOAN TINH'!EC73</f>
        <v>86</v>
      </c>
      <c r="M73" s="32">
        <f>'[1]TOAN TINH'!ED73</f>
        <v>7</v>
      </c>
      <c r="N73" s="32">
        <f>'[1]TOAN TINH'!EE73</f>
        <v>2</v>
      </c>
      <c r="O73" s="32">
        <f>'[1]TOAN TINH'!EF73</f>
        <v>0</v>
      </c>
      <c r="P73" s="32">
        <f>'[1]TOAN TINH'!EG73</f>
        <v>0</v>
      </c>
      <c r="Q73" s="32">
        <f>'[1]TOAN TINH'!EH73</f>
        <v>15</v>
      </c>
      <c r="R73" s="31">
        <f t="shared" si="5"/>
        <v>110</v>
      </c>
      <c r="S73" s="47">
        <f t="shared" si="6"/>
        <v>0.17391304347826086</v>
      </c>
      <c r="T73" s="36"/>
      <c r="U73" s="76">
        <v>96</v>
      </c>
      <c r="V73" s="75">
        <f>C73-'[1]TOAN TINH'!DT73</f>
        <v>0</v>
      </c>
    </row>
    <row r="74" spans="1:20" ht="14.25" customHeight="1">
      <c r="A74" s="14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7"/>
      <c r="Q74" s="13"/>
      <c r="R74" s="13"/>
      <c r="S74" s="27"/>
      <c r="T74" s="36"/>
    </row>
    <row r="75" spans="1:24" s="11" customFormat="1" ht="18.75">
      <c r="A75" s="100" t="s">
        <v>114</v>
      </c>
      <c r="B75" s="100"/>
      <c r="C75" s="100"/>
      <c r="D75" s="100"/>
      <c r="E75" s="100"/>
      <c r="F75" s="18"/>
      <c r="G75" s="18"/>
      <c r="H75" s="18"/>
      <c r="I75" s="18"/>
      <c r="J75" s="18"/>
      <c r="K75" s="18"/>
      <c r="L75" s="130" t="s">
        <v>115</v>
      </c>
      <c r="M75" s="130"/>
      <c r="N75" s="130"/>
      <c r="O75" s="130"/>
      <c r="P75" s="130"/>
      <c r="Q75" s="130"/>
      <c r="R75" s="130"/>
      <c r="S75" s="130"/>
      <c r="T75" s="37"/>
      <c r="U75" s="73"/>
      <c r="V75" s="73"/>
      <c r="W75" s="73"/>
      <c r="X75" s="73"/>
    </row>
    <row r="76" spans="1:24" s="12" customFormat="1" ht="19.5" customHeight="1">
      <c r="A76" s="97" t="s">
        <v>32</v>
      </c>
      <c r="B76" s="97"/>
      <c r="C76" s="97"/>
      <c r="D76" s="97"/>
      <c r="E76" s="97"/>
      <c r="F76" s="19"/>
      <c r="G76" s="19"/>
      <c r="H76" s="19"/>
      <c r="I76" s="19"/>
      <c r="J76" s="19"/>
      <c r="K76" s="19"/>
      <c r="L76" s="131" t="s">
        <v>106</v>
      </c>
      <c r="M76" s="131"/>
      <c r="N76" s="131"/>
      <c r="O76" s="131"/>
      <c r="P76" s="131"/>
      <c r="Q76" s="131"/>
      <c r="R76" s="131"/>
      <c r="S76" s="131"/>
      <c r="T76" s="38"/>
      <c r="U76" s="74"/>
      <c r="V76" s="74"/>
      <c r="W76" s="74"/>
      <c r="X76" s="74"/>
    </row>
    <row r="77" spans="1:19" ht="18.75">
      <c r="A77" s="20"/>
      <c r="B77" s="145"/>
      <c r="C77" s="145"/>
      <c r="D77" s="145"/>
      <c r="E77" s="21"/>
      <c r="F77" s="21"/>
      <c r="G77" s="21"/>
      <c r="H77" s="21"/>
      <c r="I77" s="21"/>
      <c r="J77" s="21"/>
      <c r="K77" s="21"/>
      <c r="L77" s="140" t="s">
        <v>107</v>
      </c>
      <c r="M77" s="140"/>
      <c r="N77" s="140"/>
      <c r="O77" s="140"/>
      <c r="P77" s="140"/>
      <c r="Q77" s="140"/>
      <c r="R77" s="140"/>
      <c r="S77" s="140"/>
    </row>
    <row r="78" spans="1:19" ht="18.75">
      <c r="A78" s="20"/>
      <c r="B78" s="20"/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8"/>
    </row>
    <row r="79" spans="1:19" ht="18.75">
      <c r="A79" s="20"/>
      <c r="B79" s="20"/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41" t="s">
        <v>113</v>
      </c>
      <c r="O79" s="141"/>
      <c r="P79" s="141"/>
      <c r="Q79" s="141"/>
      <c r="R79" s="20"/>
      <c r="S79" s="28"/>
    </row>
    <row r="80" spans="1:19" ht="18.75" hidden="1">
      <c r="A80" s="22" t="s">
        <v>33</v>
      </c>
      <c r="B80" s="20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8"/>
    </row>
    <row r="81" spans="1:19" ht="18.75" hidden="1">
      <c r="A81" s="20"/>
      <c r="B81" s="142" t="s">
        <v>34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21"/>
      <c r="Q81" s="21"/>
      <c r="R81" s="20"/>
      <c r="S81" s="28"/>
    </row>
    <row r="82" spans="1:19" ht="18.75" hidden="1">
      <c r="A82" s="20"/>
      <c r="B82" s="142" t="s">
        <v>35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21"/>
      <c r="Q82" s="21"/>
      <c r="R82" s="20"/>
      <c r="S82" s="28"/>
    </row>
    <row r="83" spans="1:19" ht="18.75" hidden="1">
      <c r="A83" s="20"/>
      <c r="B83" s="142" t="s">
        <v>36</v>
      </c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21"/>
      <c r="Q83" s="21"/>
      <c r="R83" s="20"/>
      <c r="S83" s="28"/>
    </row>
    <row r="84" spans="1:19" ht="15.75" customHeight="1" hidden="1">
      <c r="A84" s="23"/>
      <c r="B84" s="146" t="s">
        <v>37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23"/>
      <c r="Q84" s="20"/>
      <c r="R84" s="20"/>
      <c r="S84" s="28"/>
    </row>
    <row r="85" spans="1:19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0"/>
      <c r="R85" s="20"/>
      <c r="S85" s="28"/>
    </row>
    <row r="86" spans="1:19" ht="18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0"/>
      <c r="R86" s="20"/>
      <c r="S86" s="28"/>
    </row>
    <row r="87" spans="1:19" ht="18.75">
      <c r="A87" s="140" t="s">
        <v>108</v>
      </c>
      <c r="B87" s="140"/>
      <c r="C87" s="140"/>
      <c r="D87" s="140"/>
      <c r="E87" s="140"/>
      <c r="F87" s="20"/>
      <c r="G87" s="20"/>
      <c r="H87" s="20"/>
      <c r="I87" s="20"/>
      <c r="J87" s="20"/>
      <c r="K87" s="20"/>
      <c r="L87" s="140" t="s">
        <v>51</v>
      </c>
      <c r="M87" s="140"/>
      <c r="N87" s="140"/>
      <c r="O87" s="140"/>
      <c r="P87" s="140"/>
      <c r="Q87" s="140"/>
      <c r="R87" s="140"/>
      <c r="S87" s="140"/>
    </row>
    <row r="88" spans="1:19" ht="18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8"/>
    </row>
  </sheetData>
  <sheetProtection/>
  <mergeCells count="45">
    <mergeCell ref="B77:D77"/>
    <mergeCell ref="B84:O84"/>
    <mergeCell ref="B82:O82"/>
    <mergeCell ref="A87:E87"/>
    <mergeCell ref="L77:S77"/>
    <mergeCell ref="D9:D10"/>
    <mergeCell ref="D7:E8"/>
    <mergeCell ref="I7:P7"/>
    <mergeCell ref="K9:K10"/>
    <mergeCell ref="L9:L10"/>
    <mergeCell ref="L87:S87"/>
    <mergeCell ref="N79:Q79"/>
    <mergeCell ref="B83:O83"/>
    <mergeCell ref="A12:B12"/>
    <mergeCell ref="B81:O81"/>
    <mergeCell ref="E1:O1"/>
    <mergeCell ref="E2:O2"/>
    <mergeCell ref="E3:O3"/>
    <mergeCell ref="F6:F10"/>
    <mergeCell ref="G6:G10"/>
    <mergeCell ref="H6:Q6"/>
    <mergeCell ref="C6:E6"/>
    <mergeCell ref="O9:O10"/>
    <mergeCell ref="P9:P10"/>
    <mergeCell ref="H7:H10"/>
    <mergeCell ref="P2:S2"/>
    <mergeCell ref="P4:S4"/>
    <mergeCell ref="M9:M10"/>
    <mergeCell ref="E9:E10"/>
    <mergeCell ref="R6:R10"/>
    <mergeCell ref="A3:D3"/>
    <mergeCell ref="Q7:Q10"/>
    <mergeCell ref="I8:I10"/>
    <mergeCell ref="J8:P8"/>
    <mergeCell ref="C7:C10"/>
    <mergeCell ref="N9:N10"/>
    <mergeCell ref="A76:E76"/>
    <mergeCell ref="A11:B11"/>
    <mergeCell ref="A75:E75"/>
    <mergeCell ref="A6:B10"/>
    <mergeCell ref="A2:D2"/>
    <mergeCell ref="L75:S75"/>
    <mergeCell ref="L76:S76"/>
    <mergeCell ref="J9:J10"/>
    <mergeCell ref="S6:S10"/>
  </mergeCells>
  <printOptions horizontalCentered="1"/>
  <pageMargins left="0.2362204724409449" right="0" top="0.3937007874015748" bottom="0" header="0.5118110236220472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87"/>
  <sheetViews>
    <sheetView zoomScale="115" zoomScaleNormal="115" zoomScalePageLayoutView="0" workbookViewId="0" topLeftCell="A1">
      <selection activeCell="G6" sqref="G6:G10"/>
    </sheetView>
  </sheetViews>
  <sheetFormatPr defaultColWidth="9.00390625" defaultRowHeight="15.75"/>
  <cols>
    <col min="1" max="1" width="3.625" style="2" customWidth="1"/>
    <col min="2" max="2" width="12.625" style="2" customWidth="1"/>
    <col min="3" max="3" width="7.625" style="2" customWidth="1"/>
    <col min="4" max="4" width="8.125" style="2" customWidth="1"/>
    <col min="5" max="5" width="7.50390625" style="2" customWidth="1"/>
    <col min="6" max="6" width="6.625" style="2" customWidth="1"/>
    <col min="7" max="7" width="3.50390625" style="2" customWidth="1"/>
    <col min="8" max="8" width="7.625" style="2" customWidth="1"/>
    <col min="9" max="9" width="7.875" style="2" customWidth="1"/>
    <col min="10" max="10" width="7.25390625" style="2" customWidth="1"/>
    <col min="11" max="11" width="6.50390625" style="2" customWidth="1"/>
    <col min="12" max="12" width="3.50390625" style="2" customWidth="1"/>
    <col min="13" max="13" width="7.375" style="2" customWidth="1"/>
    <col min="14" max="14" width="7.75390625" style="2" customWidth="1"/>
    <col min="15" max="15" width="6.50390625" style="2" customWidth="1"/>
    <col min="16" max="16" width="3.25390625" style="2" customWidth="1"/>
    <col min="17" max="17" width="6.375" style="2" customWidth="1"/>
    <col min="18" max="18" width="6.875" style="2" customWidth="1"/>
    <col min="19" max="19" width="7.75390625" style="2" customWidth="1"/>
    <col min="20" max="20" width="5.75390625" style="2" customWidth="1"/>
    <col min="21" max="21" width="9.00390625" style="34" customWidth="1"/>
    <col min="22" max="22" width="9.00390625" style="75" customWidth="1"/>
    <col min="23" max="23" width="9.00390625" style="80" customWidth="1"/>
    <col min="24" max="24" width="11.125" style="75" customWidth="1"/>
    <col min="25" max="25" width="9.00390625" style="75" customWidth="1"/>
    <col min="26" max="16384" width="9.00390625" style="2" customWidth="1"/>
  </cols>
  <sheetData>
    <row r="1" spans="1:21" ht="20.25" customHeight="1">
      <c r="A1" s="53" t="s">
        <v>41</v>
      </c>
      <c r="B1" s="53" t="s">
        <v>0</v>
      </c>
      <c r="C1" s="53"/>
      <c r="D1" s="54"/>
      <c r="E1" s="157" t="s">
        <v>42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55" t="s">
        <v>43</v>
      </c>
      <c r="R1" s="55"/>
      <c r="S1" s="55"/>
      <c r="T1" s="55"/>
      <c r="U1" s="41"/>
    </row>
    <row r="2" spans="1:21" ht="17.25" customHeight="1">
      <c r="A2" s="162" t="s">
        <v>3</v>
      </c>
      <c r="B2" s="162"/>
      <c r="C2" s="162"/>
      <c r="D2" s="162"/>
      <c r="E2" s="158" t="s">
        <v>4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1" t="s">
        <v>109</v>
      </c>
      <c r="R2" s="151"/>
      <c r="S2" s="151"/>
      <c r="T2" s="151"/>
      <c r="U2" s="35"/>
    </row>
    <row r="3" spans="1:21" ht="14.25" customHeight="1">
      <c r="A3" s="162" t="s">
        <v>5</v>
      </c>
      <c r="B3" s="162"/>
      <c r="C3" s="162"/>
      <c r="D3" s="162"/>
      <c r="E3" s="186" t="s">
        <v>111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55" t="s">
        <v>44</v>
      </c>
      <c r="R3" s="56"/>
      <c r="S3" s="55"/>
      <c r="T3" s="55"/>
      <c r="U3" s="33"/>
    </row>
    <row r="4" spans="1:21" ht="14.25" customHeight="1">
      <c r="A4" s="53" t="s">
        <v>7</v>
      </c>
      <c r="B4" s="53" t="s">
        <v>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7"/>
      <c r="P4" s="57"/>
      <c r="Q4" s="174" t="s">
        <v>110</v>
      </c>
      <c r="R4" s="174"/>
      <c r="S4" s="174"/>
      <c r="T4" s="174"/>
      <c r="U4" s="35"/>
    </row>
    <row r="5" spans="1:21" ht="15" customHeight="1">
      <c r="A5" s="54"/>
      <c r="B5" s="58"/>
      <c r="C5" s="58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75" t="s">
        <v>45</v>
      </c>
      <c r="R5" s="175"/>
      <c r="S5" s="175"/>
      <c r="T5" s="175"/>
      <c r="U5" s="41"/>
    </row>
    <row r="6" spans="1:20" ht="22.5" customHeight="1">
      <c r="A6" s="163" t="s">
        <v>9</v>
      </c>
      <c r="B6" s="164"/>
      <c r="C6" s="179" t="s">
        <v>10</v>
      </c>
      <c r="D6" s="180"/>
      <c r="E6" s="181"/>
      <c r="F6" s="187" t="s">
        <v>11</v>
      </c>
      <c r="G6" s="172" t="s">
        <v>12</v>
      </c>
      <c r="H6" s="159" t="s">
        <v>13</v>
      </c>
      <c r="I6" s="160"/>
      <c r="J6" s="160"/>
      <c r="K6" s="160"/>
      <c r="L6" s="160"/>
      <c r="M6" s="160"/>
      <c r="N6" s="160"/>
      <c r="O6" s="160"/>
      <c r="P6" s="160"/>
      <c r="Q6" s="160"/>
      <c r="R6" s="161"/>
      <c r="S6" s="169" t="s">
        <v>38</v>
      </c>
      <c r="T6" s="193" t="s">
        <v>46</v>
      </c>
    </row>
    <row r="7" spans="1:29" s="9" customFormat="1" ht="16.5" customHeight="1">
      <c r="A7" s="165"/>
      <c r="B7" s="166"/>
      <c r="C7" s="169" t="s">
        <v>15</v>
      </c>
      <c r="D7" s="182" t="s">
        <v>16</v>
      </c>
      <c r="E7" s="183"/>
      <c r="F7" s="188"/>
      <c r="G7" s="171"/>
      <c r="H7" s="172" t="s">
        <v>17</v>
      </c>
      <c r="I7" s="182" t="s">
        <v>18</v>
      </c>
      <c r="J7" s="196"/>
      <c r="K7" s="196"/>
      <c r="L7" s="196"/>
      <c r="M7" s="196"/>
      <c r="N7" s="196"/>
      <c r="O7" s="196"/>
      <c r="P7" s="196"/>
      <c r="Q7" s="197"/>
      <c r="R7" s="183" t="s">
        <v>19</v>
      </c>
      <c r="S7" s="171"/>
      <c r="T7" s="194"/>
      <c r="U7" s="33"/>
      <c r="V7" s="81"/>
      <c r="W7" s="81"/>
      <c r="X7" s="75"/>
      <c r="Y7" s="72"/>
      <c r="Z7" s="3"/>
      <c r="AA7" s="3"/>
      <c r="AB7" s="3"/>
      <c r="AC7" s="3"/>
    </row>
    <row r="8" spans="1:24" ht="15.75" customHeight="1">
      <c r="A8" s="165"/>
      <c r="B8" s="166"/>
      <c r="C8" s="171"/>
      <c r="D8" s="184"/>
      <c r="E8" s="185"/>
      <c r="F8" s="188"/>
      <c r="G8" s="171"/>
      <c r="H8" s="171"/>
      <c r="I8" s="172" t="s">
        <v>17</v>
      </c>
      <c r="J8" s="198" t="s">
        <v>16</v>
      </c>
      <c r="K8" s="199"/>
      <c r="L8" s="199"/>
      <c r="M8" s="199"/>
      <c r="N8" s="199"/>
      <c r="O8" s="199"/>
      <c r="P8" s="199"/>
      <c r="Q8" s="173"/>
      <c r="R8" s="200"/>
      <c r="S8" s="171"/>
      <c r="T8" s="194"/>
      <c r="V8" s="147"/>
      <c r="W8" s="147"/>
      <c r="X8" s="147"/>
    </row>
    <row r="9" spans="1:24" ht="15.75" customHeight="1">
      <c r="A9" s="165"/>
      <c r="B9" s="166"/>
      <c r="C9" s="171"/>
      <c r="D9" s="169" t="s">
        <v>20</v>
      </c>
      <c r="E9" s="169" t="s">
        <v>21</v>
      </c>
      <c r="F9" s="188"/>
      <c r="G9" s="171"/>
      <c r="H9" s="171"/>
      <c r="I9" s="171"/>
      <c r="J9" s="173" t="s">
        <v>22</v>
      </c>
      <c r="K9" s="176" t="s">
        <v>23</v>
      </c>
      <c r="L9" s="169" t="s">
        <v>47</v>
      </c>
      <c r="M9" s="178" t="s">
        <v>24</v>
      </c>
      <c r="N9" s="172" t="s">
        <v>25</v>
      </c>
      <c r="O9" s="172" t="s">
        <v>26</v>
      </c>
      <c r="P9" s="172" t="s">
        <v>39</v>
      </c>
      <c r="Q9" s="172" t="s">
        <v>40</v>
      </c>
      <c r="R9" s="200"/>
      <c r="S9" s="171"/>
      <c r="T9" s="194"/>
      <c r="V9" s="147"/>
      <c r="W9" s="147"/>
      <c r="X9" s="147"/>
    </row>
    <row r="10" spans="1:24" ht="67.5" customHeight="1">
      <c r="A10" s="167"/>
      <c r="B10" s="168"/>
      <c r="C10" s="170"/>
      <c r="D10" s="170"/>
      <c r="E10" s="170"/>
      <c r="F10" s="184"/>
      <c r="G10" s="170"/>
      <c r="H10" s="170"/>
      <c r="I10" s="170"/>
      <c r="J10" s="173"/>
      <c r="K10" s="176"/>
      <c r="L10" s="177"/>
      <c r="M10" s="178"/>
      <c r="N10" s="170"/>
      <c r="O10" s="170" t="s">
        <v>26</v>
      </c>
      <c r="P10" s="170" t="s">
        <v>39</v>
      </c>
      <c r="Q10" s="170" t="s">
        <v>40</v>
      </c>
      <c r="R10" s="185"/>
      <c r="S10" s="170"/>
      <c r="T10" s="195"/>
      <c r="V10" s="81"/>
      <c r="W10" s="81"/>
      <c r="X10" s="72"/>
    </row>
    <row r="11" spans="1:20" ht="11.25" customHeight="1">
      <c r="A11" s="191" t="s">
        <v>27</v>
      </c>
      <c r="B11" s="192"/>
      <c r="C11" s="59">
        <v>1</v>
      </c>
      <c r="D11" s="59">
        <v>2</v>
      </c>
      <c r="E11" s="59">
        <v>3</v>
      </c>
      <c r="F11" s="59">
        <v>4</v>
      </c>
      <c r="G11" s="59">
        <v>5</v>
      </c>
      <c r="H11" s="59">
        <v>6</v>
      </c>
      <c r="I11" s="59">
        <v>7</v>
      </c>
      <c r="J11" s="59">
        <v>8</v>
      </c>
      <c r="K11" s="59">
        <v>9</v>
      </c>
      <c r="L11" s="59">
        <v>10</v>
      </c>
      <c r="M11" s="59">
        <v>11</v>
      </c>
      <c r="N11" s="59">
        <v>12</v>
      </c>
      <c r="O11" s="59">
        <v>13</v>
      </c>
      <c r="P11" s="59">
        <v>14</v>
      </c>
      <c r="Q11" s="59">
        <v>15</v>
      </c>
      <c r="R11" s="59">
        <v>16</v>
      </c>
      <c r="S11" s="59">
        <v>17</v>
      </c>
      <c r="T11" s="59">
        <v>18</v>
      </c>
    </row>
    <row r="12" spans="1:24" ht="24" customHeight="1">
      <c r="A12" s="189" t="s">
        <v>28</v>
      </c>
      <c r="B12" s="190"/>
      <c r="C12" s="86">
        <f>D12+E12</f>
        <v>804962004</v>
      </c>
      <c r="D12" s="92">
        <f>D13+D22</f>
        <v>689837391</v>
      </c>
      <c r="E12" s="86">
        <f>E13+E22</f>
        <v>115124613</v>
      </c>
      <c r="F12" s="86">
        <f>F13+F22</f>
        <v>1629895</v>
      </c>
      <c r="G12" s="86">
        <f>G13+G22</f>
        <v>0</v>
      </c>
      <c r="H12" s="86">
        <f>I12+R12</f>
        <v>803332109</v>
      </c>
      <c r="I12" s="86">
        <f>J12+K12+L12+M12+N12+O12+P12+Q12</f>
        <v>788132174</v>
      </c>
      <c r="J12" s="86">
        <f aca="true" t="shared" si="0" ref="J12:R12">J13+J22</f>
        <v>15859900</v>
      </c>
      <c r="K12" s="86">
        <f t="shared" si="0"/>
        <v>8052147</v>
      </c>
      <c r="L12" s="86">
        <f t="shared" si="0"/>
        <v>0</v>
      </c>
      <c r="M12" s="86">
        <f t="shared" si="0"/>
        <v>629501085</v>
      </c>
      <c r="N12" s="86">
        <f t="shared" si="0"/>
        <v>117228535</v>
      </c>
      <c r="O12" s="86">
        <f t="shared" si="0"/>
        <v>1583909</v>
      </c>
      <c r="P12" s="86">
        <f t="shared" si="0"/>
        <v>0</v>
      </c>
      <c r="Q12" s="86">
        <f t="shared" si="0"/>
        <v>15906598</v>
      </c>
      <c r="R12" s="86">
        <f t="shared" si="0"/>
        <v>15199935</v>
      </c>
      <c r="S12" s="86">
        <f>C12-F12-G12-J12-K12-L12</f>
        <v>779420062</v>
      </c>
      <c r="T12" s="87">
        <f>(J12+K12+L12)/I12</f>
        <v>0.03034014825031112</v>
      </c>
      <c r="U12" s="36"/>
      <c r="X12" s="75">
        <f>C12-'[1]TOAN TINH'!ER12</f>
        <v>0</v>
      </c>
    </row>
    <row r="13" spans="1:24" ht="37.5" customHeight="1">
      <c r="A13" s="88" t="s">
        <v>29</v>
      </c>
      <c r="B13" s="89" t="s">
        <v>48</v>
      </c>
      <c r="C13" s="86">
        <f aca="true" t="shared" si="1" ref="C13:C73">D13+E13</f>
        <v>191331099</v>
      </c>
      <c r="D13" s="92">
        <f>D14+D15+D16+D17+D18+D19+D20+D21</f>
        <v>190613007</v>
      </c>
      <c r="E13" s="86">
        <f>E14+E15+E16+E17+E18+E19+E20+E21</f>
        <v>718092</v>
      </c>
      <c r="F13" s="86">
        <f>F14+F15+F16+F17+F18+F19+F20+F21</f>
        <v>778448</v>
      </c>
      <c r="G13" s="86">
        <f>G14+G15+G16+G17+G18+G19+G20+G21</f>
        <v>0</v>
      </c>
      <c r="H13" s="86">
        <f aca="true" t="shared" si="2" ref="H13:H73">I13+R13</f>
        <v>190552651</v>
      </c>
      <c r="I13" s="86">
        <f aca="true" t="shared" si="3" ref="I13:I73">J13+K13+L13+M13+N13+O13+P13+Q13</f>
        <v>188749888</v>
      </c>
      <c r="J13" s="86">
        <f aca="true" t="shared" si="4" ref="J13:R13">J14+J15+J16+J17+J18+J19+J20+J21</f>
        <v>533513</v>
      </c>
      <c r="K13" s="86">
        <f t="shared" si="4"/>
        <v>56149</v>
      </c>
      <c r="L13" s="86">
        <f t="shared" si="4"/>
        <v>0</v>
      </c>
      <c r="M13" s="86">
        <f t="shared" si="4"/>
        <v>175512076</v>
      </c>
      <c r="N13" s="86">
        <f t="shared" si="4"/>
        <v>698979</v>
      </c>
      <c r="O13" s="86">
        <f t="shared" si="4"/>
        <v>270931</v>
      </c>
      <c r="P13" s="86">
        <f t="shared" si="4"/>
        <v>0</v>
      </c>
      <c r="Q13" s="86">
        <f t="shared" si="4"/>
        <v>11678240</v>
      </c>
      <c r="R13" s="86">
        <f t="shared" si="4"/>
        <v>1802763</v>
      </c>
      <c r="S13" s="86">
        <f aca="true" t="shared" si="5" ref="S13:S73">C13-F13-G13-J13-K13-L13</f>
        <v>189962989</v>
      </c>
      <c r="T13" s="87">
        <f aca="true" t="shared" si="6" ref="T13:T73">(J13+K13+L13)/I13</f>
        <v>0.0031240389398270794</v>
      </c>
      <c r="U13" s="36"/>
      <c r="X13" s="75">
        <f>C13-'[1]TOAN TINH'!ER13</f>
        <v>0</v>
      </c>
    </row>
    <row r="14" spans="1:24" ht="24" customHeight="1">
      <c r="A14" s="61">
        <v>1</v>
      </c>
      <c r="B14" s="62" t="s">
        <v>49</v>
      </c>
      <c r="C14" s="86">
        <f t="shared" si="1"/>
        <v>1600</v>
      </c>
      <c r="D14" s="93">
        <v>0</v>
      </c>
      <c r="E14" s="60">
        <f>'[1]TOAN TINH'!ET14</f>
        <v>1600</v>
      </c>
      <c r="F14" s="60">
        <f>'[1]TOAN TINH'!EU14</f>
        <v>0</v>
      </c>
      <c r="G14" s="60">
        <f>'[1]TOAN TINH'!EV14</f>
        <v>0</v>
      </c>
      <c r="H14" s="86">
        <f t="shared" si="2"/>
        <v>1600</v>
      </c>
      <c r="I14" s="86">
        <f t="shared" si="3"/>
        <v>1600</v>
      </c>
      <c r="J14" s="60">
        <f>'[1]TOAN TINH'!EY14</f>
        <v>1600</v>
      </c>
      <c r="K14" s="60">
        <f>'[1]TOAN TINH'!EZ14</f>
        <v>0</v>
      </c>
      <c r="L14" s="60">
        <f>'[1]TOAN TINH'!FA14</f>
        <v>0</v>
      </c>
      <c r="M14" s="60">
        <f>'[1]TOAN TINH'!FB14</f>
        <v>0</v>
      </c>
      <c r="N14" s="60">
        <f>'[1]TOAN TINH'!FC14</f>
        <v>0</v>
      </c>
      <c r="O14" s="60">
        <f>'[1]TOAN TINH'!FD14</f>
        <v>0</v>
      </c>
      <c r="P14" s="60">
        <f>'[1]TOAN TINH'!FE14</f>
        <v>0</v>
      </c>
      <c r="Q14" s="60">
        <f>'[1]TOAN TINH'!FF14</f>
        <v>0</v>
      </c>
      <c r="R14" s="60">
        <f>'[1]TOAN TINH'!FG14</f>
        <v>0</v>
      </c>
      <c r="S14" s="86">
        <f t="shared" si="5"/>
        <v>0</v>
      </c>
      <c r="T14" s="87">
        <f t="shared" si="6"/>
        <v>1</v>
      </c>
      <c r="U14" s="36"/>
      <c r="V14" s="82">
        <v>0</v>
      </c>
      <c r="X14" s="75">
        <f>C14-'[1]TOAN TINH'!ER14</f>
        <v>0</v>
      </c>
    </row>
    <row r="15" spans="1:24" ht="24" customHeight="1">
      <c r="A15" s="61">
        <v>2</v>
      </c>
      <c r="B15" s="62" t="s">
        <v>50</v>
      </c>
      <c r="C15" s="86">
        <f t="shared" si="1"/>
        <v>133702</v>
      </c>
      <c r="D15" s="93">
        <v>0</v>
      </c>
      <c r="E15" s="60">
        <f>'[1]TOAN TINH'!ET15</f>
        <v>133702</v>
      </c>
      <c r="F15" s="60">
        <f>'[1]TOAN TINH'!EU15</f>
        <v>0</v>
      </c>
      <c r="G15" s="60">
        <f>'[1]TOAN TINH'!EV15</f>
        <v>0</v>
      </c>
      <c r="H15" s="86">
        <f t="shared" si="2"/>
        <v>133702</v>
      </c>
      <c r="I15" s="86">
        <f t="shared" si="3"/>
        <v>133702</v>
      </c>
      <c r="J15" s="60">
        <f>'[1]TOAN TINH'!EY15</f>
        <v>13808</v>
      </c>
      <c r="K15" s="60">
        <f>'[1]TOAN TINH'!EZ15</f>
        <v>0</v>
      </c>
      <c r="L15" s="60">
        <f>'[1]TOAN TINH'!FA15</f>
        <v>0</v>
      </c>
      <c r="M15" s="60">
        <f>'[1]TOAN TINH'!FB15</f>
        <v>119894</v>
      </c>
      <c r="N15" s="60">
        <f>'[1]TOAN TINH'!FC15</f>
        <v>0</v>
      </c>
      <c r="O15" s="60">
        <f>'[1]TOAN TINH'!FD15</f>
        <v>0</v>
      </c>
      <c r="P15" s="60">
        <f>'[1]TOAN TINH'!FE15</f>
        <v>0</v>
      </c>
      <c r="Q15" s="60">
        <f>'[1]TOAN TINH'!FF15</f>
        <v>0</v>
      </c>
      <c r="R15" s="60">
        <f>'[1]TOAN TINH'!FG15</f>
        <v>0</v>
      </c>
      <c r="S15" s="86">
        <f t="shared" si="5"/>
        <v>119894</v>
      </c>
      <c r="T15" s="87">
        <f t="shared" si="6"/>
        <v>0.10327444615637761</v>
      </c>
      <c r="U15" s="36"/>
      <c r="V15" s="82">
        <v>0</v>
      </c>
      <c r="X15" s="75">
        <f>C15-'[1]TOAN TINH'!ER15</f>
        <v>0</v>
      </c>
    </row>
    <row r="16" spans="1:24" ht="24" customHeight="1">
      <c r="A16" s="61">
        <v>3</v>
      </c>
      <c r="B16" s="62" t="s">
        <v>51</v>
      </c>
      <c r="C16" s="86">
        <f t="shared" si="1"/>
        <v>63008491</v>
      </c>
      <c r="D16" s="93">
        <v>62716621</v>
      </c>
      <c r="E16" s="60">
        <f>'[1]TOAN TINH'!ET16</f>
        <v>291870</v>
      </c>
      <c r="F16" s="60">
        <f>'[1]TOAN TINH'!EU16</f>
        <v>760081</v>
      </c>
      <c r="G16" s="60">
        <f>'[1]TOAN TINH'!EV16</f>
        <v>0</v>
      </c>
      <c r="H16" s="86">
        <f t="shared" si="2"/>
        <v>62248410</v>
      </c>
      <c r="I16" s="86">
        <f t="shared" si="3"/>
        <v>62248410</v>
      </c>
      <c r="J16" s="60">
        <f>'[1]TOAN TINH'!EY16</f>
        <v>43066</v>
      </c>
      <c r="K16" s="60">
        <f>'[1]TOAN TINH'!EZ16</f>
        <v>39149</v>
      </c>
      <c r="L16" s="60">
        <f>'[1]TOAN TINH'!FA16</f>
        <v>0</v>
      </c>
      <c r="M16" s="60">
        <f>'[1]TOAN TINH'!FB16</f>
        <v>56756342</v>
      </c>
      <c r="N16" s="60">
        <f>'[1]TOAN TINH'!FC16</f>
        <v>196979</v>
      </c>
      <c r="O16" s="60">
        <f>'[1]TOAN TINH'!FD16</f>
        <v>0</v>
      </c>
      <c r="P16" s="60">
        <f>'[1]TOAN TINH'!FE16</f>
        <v>0</v>
      </c>
      <c r="Q16" s="60">
        <f>'[1]TOAN TINH'!FF16</f>
        <v>5212874</v>
      </c>
      <c r="R16" s="60">
        <f>'[1]TOAN TINH'!FG16</f>
        <v>0</v>
      </c>
      <c r="S16" s="86">
        <f t="shared" si="5"/>
        <v>62166195</v>
      </c>
      <c r="T16" s="87">
        <f t="shared" si="6"/>
        <v>0.0013207566265547987</v>
      </c>
      <c r="U16" s="36"/>
      <c r="V16" s="82">
        <v>62716621</v>
      </c>
      <c r="X16" s="75">
        <f>C16-'[1]TOAN TINH'!ER16</f>
        <v>0</v>
      </c>
    </row>
    <row r="17" spans="1:24" ht="24" customHeight="1">
      <c r="A17" s="61">
        <v>4</v>
      </c>
      <c r="B17" s="62" t="s">
        <v>52</v>
      </c>
      <c r="C17" s="86">
        <f t="shared" si="1"/>
        <v>98039315</v>
      </c>
      <c r="D17" s="93">
        <v>97962780</v>
      </c>
      <c r="E17" s="60">
        <f>'[1]TOAN TINH'!ET17</f>
        <v>76535</v>
      </c>
      <c r="F17" s="60">
        <f>'[1]TOAN TINH'!EU17</f>
        <v>0</v>
      </c>
      <c r="G17" s="60">
        <f>'[1]TOAN TINH'!EV17</f>
        <v>0</v>
      </c>
      <c r="H17" s="86">
        <f t="shared" si="2"/>
        <v>98039315</v>
      </c>
      <c r="I17" s="86">
        <f t="shared" si="3"/>
        <v>97927641</v>
      </c>
      <c r="J17" s="60">
        <f>'[1]TOAN TINH'!EY17</f>
        <v>52200</v>
      </c>
      <c r="K17" s="60">
        <f>'[1]TOAN TINH'!EZ17</f>
        <v>0</v>
      </c>
      <c r="L17" s="60">
        <f>'[1]TOAN TINH'!FA17</f>
        <v>0</v>
      </c>
      <c r="M17" s="60">
        <f>'[1]TOAN TINH'!FB17</f>
        <v>97108160</v>
      </c>
      <c r="N17" s="60">
        <f>'[1]TOAN TINH'!FC17</f>
        <v>496350</v>
      </c>
      <c r="O17" s="60">
        <f>'[1]TOAN TINH'!FD17</f>
        <v>270931</v>
      </c>
      <c r="P17" s="60">
        <f>'[1]TOAN TINH'!FE17</f>
        <v>0</v>
      </c>
      <c r="Q17" s="60">
        <f>'[1]TOAN TINH'!FF17</f>
        <v>0</v>
      </c>
      <c r="R17" s="60">
        <f>'[1]TOAN TINH'!FG17</f>
        <v>111674</v>
      </c>
      <c r="S17" s="86">
        <f t="shared" si="5"/>
        <v>97987115</v>
      </c>
      <c r="T17" s="87">
        <f t="shared" si="6"/>
        <v>0.0005330466400186235</v>
      </c>
      <c r="U17" s="36"/>
      <c r="V17" s="82">
        <v>97962780</v>
      </c>
      <c r="X17" s="75">
        <f>C17-'[1]TOAN TINH'!ER17</f>
        <v>0</v>
      </c>
    </row>
    <row r="18" spans="1:24" ht="24" customHeight="1">
      <c r="A18" s="61">
        <v>5</v>
      </c>
      <c r="B18" s="62" t="s">
        <v>53</v>
      </c>
      <c r="C18" s="86">
        <f t="shared" si="1"/>
        <v>14173112</v>
      </c>
      <c r="D18" s="93">
        <v>14160420</v>
      </c>
      <c r="E18" s="60">
        <f>'[1]TOAN TINH'!ET18</f>
        <v>12692</v>
      </c>
      <c r="F18" s="60">
        <f>'[1]TOAN TINH'!EU18</f>
        <v>0</v>
      </c>
      <c r="G18" s="60">
        <f>'[1]TOAN TINH'!EV18</f>
        <v>0</v>
      </c>
      <c r="H18" s="86">
        <f t="shared" si="2"/>
        <v>14173112</v>
      </c>
      <c r="I18" s="86">
        <f t="shared" si="3"/>
        <v>13943175</v>
      </c>
      <c r="J18" s="60">
        <f>'[1]TOAN TINH'!EY18</f>
        <v>201826</v>
      </c>
      <c r="K18" s="60">
        <f>'[1]TOAN TINH'!EZ18</f>
        <v>0</v>
      </c>
      <c r="L18" s="60">
        <f>'[1]TOAN TINH'!FA18</f>
        <v>0</v>
      </c>
      <c r="M18" s="60">
        <f>'[1]TOAN TINH'!FB18</f>
        <v>13741349</v>
      </c>
      <c r="N18" s="60">
        <f>'[1]TOAN TINH'!FC18</f>
        <v>0</v>
      </c>
      <c r="O18" s="60">
        <f>'[1]TOAN TINH'!FD18</f>
        <v>0</v>
      </c>
      <c r="P18" s="60">
        <f>'[1]TOAN TINH'!FE18</f>
        <v>0</v>
      </c>
      <c r="Q18" s="60">
        <f>'[1]TOAN TINH'!FF18</f>
        <v>0</v>
      </c>
      <c r="R18" s="60">
        <f>'[1]TOAN TINH'!FG18</f>
        <v>229937</v>
      </c>
      <c r="S18" s="86">
        <f t="shared" si="5"/>
        <v>13971286</v>
      </c>
      <c r="T18" s="87">
        <f t="shared" si="6"/>
        <v>0.014474895423746744</v>
      </c>
      <c r="U18" s="36"/>
      <c r="V18" s="82">
        <v>14160420</v>
      </c>
      <c r="X18" s="75">
        <f>C18-'[1]TOAN TINH'!ER18</f>
        <v>0</v>
      </c>
    </row>
    <row r="19" spans="1:24" ht="24" customHeight="1">
      <c r="A19" s="61">
        <v>6</v>
      </c>
      <c r="B19" s="62" t="s">
        <v>54</v>
      </c>
      <c r="C19" s="86">
        <f t="shared" si="1"/>
        <v>6624487</v>
      </c>
      <c r="D19" s="93">
        <v>6600053</v>
      </c>
      <c r="E19" s="60">
        <f>'[1]TOAN TINH'!ET19</f>
        <v>24434</v>
      </c>
      <c r="F19" s="60">
        <f>'[1]TOAN TINH'!EU19</f>
        <v>7356</v>
      </c>
      <c r="G19" s="60">
        <f>'[1]TOAN TINH'!EV19</f>
        <v>0</v>
      </c>
      <c r="H19" s="86">
        <f t="shared" si="2"/>
        <v>6617131</v>
      </c>
      <c r="I19" s="86">
        <f t="shared" si="3"/>
        <v>6504320</v>
      </c>
      <c r="J19" s="60">
        <f>'[1]TOAN TINH'!EY19</f>
        <v>6150</v>
      </c>
      <c r="K19" s="60">
        <f>'[1]TOAN TINH'!EZ19</f>
        <v>17000</v>
      </c>
      <c r="L19" s="60">
        <f>'[1]TOAN TINH'!FA19</f>
        <v>0</v>
      </c>
      <c r="M19" s="60">
        <f>'[1]TOAN TINH'!FB19</f>
        <v>10154</v>
      </c>
      <c r="N19" s="60">
        <f>'[1]TOAN TINH'!FC19</f>
        <v>5650</v>
      </c>
      <c r="O19" s="60">
        <f>'[1]TOAN TINH'!FD19</f>
        <v>0</v>
      </c>
      <c r="P19" s="60">
        <f>'[1]TOAN TINH'!FE19</f>
        <v>0</v>
      </c>
      <c r="Q19" s="60">
        <f>'[1]TOAN TINH'!FF19</f>
        <v>6465366</v>
      </c>
      <c r="R19" s="60">
        <f>'[1]TOAN TINH'!FG19</f>
        <v>112811</v>
      </c>
      <c r="S19" s="86">
        <f t="shared" si="5"/>
        <v>6593981</v>
      </c>
      <c r="T19" s="87">
        <f t="shared" si="6"/>
        <v>0.0035591729804191675</v>
      </c>
      <c r="U19" s="36"/>
      <c r="V19" s="82">
        <v>6600053</v>
      </c>
      <c r="X19" s="75">
        <f>C19-'[1]TOAN TINH'!ER19</f>
        <v>0</v>
      </c>
    </row>
    <row r="20" spans="1:24" ht="24" customHeight="1">
      <c r="A20" s="61">
        <v>7</v>
      </c>
      <c r="B20" s="62" t="s">
        <v>55</v>
      </c>
      <c r="C20" s="86">
        <f t="shared" si="1"/>
        <v>3297772</v>
      </c>
      <c r="D20" s="93">
        <v>3165268</v>
      </c>
      <c r="E20" s="60">
        <f>'[1]TOAN TINH'!ET20</f>
        <v>132504</v>
      </c>
      <c r="F20" s="60">
        <f>'[1]TOAN TINH'!EU20</f>
        <v>0</v>
      </c>
      <c r="G20" s="60">
        <f>'[1]TOAN TINH'!EV20</f>
        <v>0</v>
      </c>
      <c r="H20" s="86">
        <f t="shared" si="2"/>
        <v>3297772</v>
      </c>
      <c r="I20" s="86">
        <f t="shared" si="3"/>
        <v>2054831</v>
      </c>
      <c r="J20" s="60">
        <f>'[1]TOAN TINH'!EY20</f>
        <v>214663</v>
      </c>
      <c r="K20" s="60">
        <f>'[1]TOAN TINH'!EZ20</f>
        <v>0</v>
      </c>
      <c r="L20" s="60">
        <f>'[1]TOAN TINH'!FA20</f>
        <v>0</v>
      </c>
      <c r="M20" s="60">
        <f>'[1]TOAN TINH'!FB20</f>
        <v>1840168</v>
      </c>
      <c r="N20" s="60">
        <f>'[1]TOAN TINH'!FC20</f>
        <v>0</v>
      </c>
      <c r="O20" s="60">
        <f>'[1]TOAN TINH'!FD20</f>
        <v>0</v>
      </c>
      <c r="P20" s="60">
        <f>'[1]TOAN TINH'!FE20</f>
        <v>0</v>
      </c>
      <c r="Q20" s="60">
        <f>'[1]TOAN TINH'!FF20</f>
        <v>0</v>
      </c>
      <c r="R20" s="60">
        <f>'[1]TOAN TINH'!FG20</f>
        <v>1242941</v>
      </c>
      <c r="S20" s="86">
        <f t="shared" si="5"/>
        <v>3083109</v>
      </c>
      <c r="T20" s="87">
        <f t="shared" si="6"/>
        <v>0.10446747202081338</v>
      </c>
      <c r="U20" s="36"/>
      <c r="V20" s="82">
        <v>3165268</v>
      </c>
      <c r="X20" s="75">
        <f>C20-'[1]TOAN TINH'!ER20</f>
        <v>0</v>
      </c>
    </row>
    <row r="21" spans="1:24" ht="24" customHeight="1">
      <c r="A21" s="61">
        <v>8</v>
      </c>
      <c r="B21" s="62" t="s">
        <v>56</v>
      </c>
      <c r="C21" s="86">
        <f t="shared" si="1"/>
        <v>6052620</v>
      </c>
      <c r="D21" s="93">
        <v>6007865</v>
      </c>
      <c r="E21" s="60">
        <f>'[1]TOAN TINH'!ET21</f>
        <v>44755</v>
      </c>
      <c r="F21" s="60">
        <f>'[1]TOAN TINH'!EU21</f>
        <v>11011</v>
      </c>
      <c r="G21" s="60">
        <f>'[1]TOAN TINH'!EV21</f>
        <v>0</v>
      </c>
      <c r="H21" s="86">
        <f t="shared" si="2"/>
        <v>6041609</v>
      </c>
      <c r="I21" s="86">
        <f t="shared" si="3"/>
        <v>5936209</v>
      </c>
      <c r="J21" s="60">
        <f>'[1]TOAN TINH'!EY21</f>
        <v>200</v>
      </c>
      <c r="K21" s="60">
        <f>'[1]TOAN TINH'!EZ21</f>
        <v>0</v>
      </c>
      <c r="L21" s="60">
        <f>'[1]TOAN TINH'!FA21</f>
        <v>0</v>
      </c>
      <c r="M21" s="60">
        <f>'[1]TOAN TINH'!FB21</f>
        <v>5936009</v>
      </c>
      <c r="N21" s="60">
        <f>'[1]TOAN TINH'!FC21</f>
        <v>0</v>
      </c>
      <c r="O21" s="60">
        <f>'[1]TOAN TINH'!FD21</f>
        <v>0</v>
      </c>
      <c r="P21" s="60">
        <f>'[1]TOAN TINH'!FE21</f>
        <v>0</v>
      </c>
      <c r="Q21" s="60">
        <f>'[1]TOAN TINH'!FF21</f>
        <v>0</v>
      </c>
      <c r="R21" s="60">
        <f>'[1]TOAN TINH'!FG21</f>
        <v>105400</v>
      </c>
      <c r="S21" s="86">
        <f t="shared" si="5"/>
        <v>6041409</v>
      </c>
      <c r="T21" s="87">
        <f t="shared" si="6"/>
        <v>3.3691536130213744E-05</v>
      </c>
      <c r="U21" s="36"/>
      <c r="V21" s="82">
        <v>6007865</v>
      </c>
      <c r="X21" s="75">
        <f>C21-'[1]TOAN TINH'!ER21</f>
        <v>0</v>
      </c>
    </row>
    <row r="22" spans="1:24" ht="29.25" customHeight="1">
      <c r="A22" s="88" t="s">
        <v>30</v>
      </c>
      <c r="B22" s="90" t="s">
        <v>31</v>
      </c>
      <c r="C22" s="86">
        <f t="shared" si="1"/>
        <v>613630905</v>
      </c>
      <c r="D22" s="92">
        <f>D23+D31+D35+D38+D42+D46+D51+D55+D60+D66+D70</f>
        <v>499224384</v>
      </c>
      <c r="E22" s="86">
        <f>E23+E31+E35+E38+E42+E46+E51+E55+E60+E66+E70</f>
        <v>114406521</v>
      </c>
      <c r="F22" s="86">
        <f>F23+F31+F35+F38+F42+F46+F51+F55+F60+F66+F70</f>
        <v>851447</v>
      </c>
      <c r="G22" s="86">
        <f>G23+G31+G35+G38+G42+G46+G51+G55+G60+G66+G70</f>
        <v>0</v>
      </c>
      <c r="H22" s="86">
        <f t="shared" si="2"/>
        <v>612779458</v>
      </c>
      <c r="I22" s="86">
        <f t="shared" si="3"/>
        <v>599382286</v>
      </c>
      <c r="J22" s="86">
        <f aca="true" t="shared" si="7" ref="J22:R22">J23+J31+J35+J38+J42+J46+J51+J55+J60+J66+J70</f>
        <v>15326387</v>
      </c>
      <c r="K22" s="86">
        <f t="shared" si="7"/>
        <v>7995998</v>
      </c>
      <c r="L22" s="86">
        <f t="shared" si="7"/>
        <v>0</v>
      </c>
      <c r="M22" s="86">
        <f t="shared" si="7"/>
        <v>453989009</v>
      </c>
      <c r="N22" s="86">
        <f t="shared" si="7"/>
        <v>116529556</v>
      </c>
      <c r="O22" s="86">
        <f t="shared" si="7"/>
        <v>1312978</v>
      </c>
      <c r="P22" s="86">
        <f t="shared" si="7"/>
        <v>0</v>
      </c>
      <c r="Q22" s="86">
        <f t="shared" si="7"/>
        <v>4228358</v>
      </c>
      <c r="R22" s="86">
        <f t="shared" si="7"/>
        <v>13397172</v>
      </c>
      <c r="S22" s="86">
        <f t="shared" si="5"/>
        <v>589457073</v>
      </c>
      <c r="T22" s="87">
        <f t="shared" si="6"/>
        <v>0.038910701141408106</v>
      </c>
      <c r="U22" s="36"/>
      <c r="X22" s="75">
        <f>C22-'[1]TOAN TINH'!ER22</f>
        <v>0</v>
      </c>
    </row>
    <row r="23" spans="1:24" ht="30" customHeight="1">
      <c r="A23" s="88">
        <v>1</v>
      </c>
      <c r="B23" s="89" t="s">
        <v>57</v>
      </c>
      <c r="C23" s="86">
        <f t="shared" si="1"/>
        <v>396578810</v>
      </c>
      <c r="D23" s="92">
        <f>D24+D25+D26+D27+D28+D29+D30</f>
        <v>314032052</v>
      </c>
      <c r="E23" s="86">
        <f>E24+E25+E26+E27+E28+E29+E30</f>
        <v>82546758</v>
      </c>
      <c r="F23" s="86">
        <f>F24+F25+F26+F27+F28+F29+F30</f>
        <v>840885</v>
      </c>
      <c r="G23" s="86">
        <f>G24+G25+G26+G27+G28+G29+G30</f>
        <v>0</v>
      </c>
      <c r="H23" s="86">
        <f t="shared" si="2"/>
        <v>395737925</v>
      </c>
      <c r="I23" s="86">
        <f t="shared" si="3"/>
        <v>392628905</v>
      </c>
      <c r="J23" s="86">
        <f aca="true" t="shared" si="8" ref="J23:R23">J24+J25+J26+J27+J28+J29+J30</f>
        <v>8859967</v>
      </c>
      <c r="K23" s="86">
        <f t="shared" si="8"/>
        <v>7976148</v>
      </c>
      <c r="L23" s="86">
        <f t="shared" si="8"/>
        <v>0</v>
      </c>
      <c r="M23" s="86">
        <f t="shared" si="8"/>
        <v>287776377</v>
      </c>
      <c r="N23" s="86">
        <f t="shared" si="8"/>
        <v>87910039</v>
      </c>
      <c r="O23" s="86">
        <f t="shared" si="8"/>
        <v>92491</v>
      </c>
      <c r="P23" s="86">
        <f t="shared" si="8"/>
        <v>0</v>
      </c>
      <c r="Q23" s="86">
        <f t="shared" si="8"/>
        <v>13883</v>
      </c>
      <c r="R23" s="86">
        <f t="shared" si="8"/>
        <v>3109020</v>
      </c>
      <c r="S23" s="86">
        <f t="shared" si="5"/>
        <v>378901810</v>
      </c>
      <c r="T23" s="87">
        <f t="shared" si="6"/>
        <v>0.042880477686684834</v>
      </c>
      <c r="U23" s="36"/>
      <c r="X23" s="75">
        <f>C23-'[1]TOAN TINH'!ER23</f>
        <v>0</v>
      </c>
    </row>
    <row r="24" spans="1:24" ht="24" customHeight="1">
      <c r="A24" s="61">
        <v>1.1</v>
      </c>
      <c r="B24" s="62" t="s">
        <v>58</v>
      </c>
      <c r="C24" s="86">
        <f t="shared" si="1"/>
        <v>53915155</v>
      </c>
      <c r="D24" s="93">
        <v>53874676</v>
      </c>
      <c r="E24" s="60">
        <f>'[1]TOAN TINH'!ET24</f>
        <v>40479</v>
      </c>
      <c r="F24" s="60">
        <f>'[1]TOAN TINH'!EU24</f>
        <v>22642</v>
      </c>
      <c r="G24" s="60">
        <f>'[1]TOAN TINH'!EV24</f>
        <v>0</v>
      </c>
      <c r="H24" s="86">
        <f t="shared" si="2"/>
        <v>53892513</v>
      </c>
      <c r="I24" s="86">
        <f t="shared" si="3"/>
        <v>53774377</v>
      </c>
      <c r="J24" s="60">
        <f>'[1]TOAN TINH'!EY24</f>
        <v>13666</v>
      </c>
      <c r="K24" s="60">
        <f>'[1]TOAN TINH'!EZ24</f>
        <v>0</v>
      </c>
      <c r="L24" s="60">
        <f>'[1]TOAN TINH'!FA24</f>
        <v>0</v>
      </c>
      <c r="M24" s="60">
        <f>'[1]TOAN TINH'!FB24</f>
        <v>53333421</v>
      </c>
      <c r="N24" s="60">
        <f>'[1]TOAN TINH'!FC24</f>
        <v>427290</v>
      </c>
      <c r="O24" s="60">
        <f>'[1]TOAN TINH'!FD24</f>
        <v>0</v>
      </c>
      <c r="P24" s="60">
        <f>'[1]TOAN TINH'!FE24</f>
        <v>0</v>
      </c>
      <c r="Q24" s="60">
        <f>'[1]TOAN TINH'!FF24</f>
        <v>0</v>
      </c>
      <c r="R24" s="60">
        <f>'[1]TOAN TINH'!FG24</f>
        <v>118136</v>
      </c>
      <c r="S24" s="86">
        <f t="shared" si="5"/>
        <v>53878847</v>
      </c>
      <c r="T24" s="87">
        <f t="shared" si="6"/>
        <v>0.00025413590565633146</v>
      </c>
      <c r="U24" s="36"/>
      <c r="V24" s="83">
        <v>53874676</v>
      </c>
      <c r="X24" s="75">
        <f>C24-'[1]TOAN TINH'!ER24</f>
        <v>0</v>
      </c>
    </row>
    <row r="25" spans="1:24" ht="24" customHeight="1">
      <c r="A25" s="61">
        <v>1.2</v>
      </c>
      <c r="B25" s="62" t="s">
        <v>59</v>
      </c>
      <c r="C25" s="86">
        <f t="shared" si="1"/>
        <v>49743153</v>
      </c>
      <c r="D25" s="93">
        <v>48519237</v>
      </c>
      <c r="E25" s="60">
        <f>'[1]TOAN TINH'!ET25</f>
        <v>1223916</v>
      </c>
      <c r="F25" s="60">
        <f>'[1]TOAN TINH'!EU25</f>
        <v>0</v>
      </c>
      <c r="G25" s="60">
        <f>'[1]TOAN TINH'!EV25</f>
        <v>0</v>
      </c>
      <c r="H25" s="86">
        <f t="shared" si="2"/>
        <v>49743153</v>
      </c>
      <c r="I25" s="86">
        <f t="shared" si="3"/>
        <v>49743153</v>
      </c>
      <c r="J25" s="60">
        <f>'[1]TOAN TINH'!EY25</f>
        <v>722014</v>
      </c>
      <c r="K25" s="60">
        <f>'[1]TOAN TINH'!EZ25</f>
        <v>0</v>
      </c>
      <c r="L25" s="60">
        <f>'[1]TOAN TINH'!FA25</f>
        <v>0</v>
      </c>
      <c r="M25" s="60">
        <f>'[1]TOAN TINH'!FB25</f>
        <v>45179803</v>
      </c>
      <c r="N25" s="60">
        <f>'[1]TOAN TINH'!FC25</f>
        <v>3749246</v>
      </c>
      <c r="O25" s="60">
        <f>'[1]TOAN TINH'!FD25</f>
        <v>92090</v>
      </c>
      <c r="P25" s="60">
        <f>'[1]TOAN TINH'!FE25</f>
        <v>0</v>
      </c>
      <c r="Q25" s="60">
        <f>'[1]TOAN TINH'!FF25</f>
        <v>0</v>
      </c>
      <c r="R25" s="60">
        <f>'[1]TOAN TINH'!FG25</f>
        <v>0</v>
      </c>
      <c r="S25" s="86">
        <f t="shared" si="5"/>
        <v>49021139</v>
      </c>
      <c r="T25" s="87">
        <f t="shared" si="6"/>
        <v>0.01451484187180495</v>
      </c>
      <c r="U25" s="36"/>
      <c r="V25" s="82">
        <v>48519237</v>
      </c>
      <c r="X25" s="75">
        <f>C25-'[1]TOAN TINH'!ER25</f>
        <v>0</v>
      </c>
    </row>
    <row r="26" spans="1:24" ht="24" customHeight="1">
      <c r="A26" s="61">
        <v>1.3</v>
      </c>
      <c r="B26" s="62" t="s">
        <v>60</v>
      </c>
      <c r="C26" s="86">
        <f t="shared" si="1"/>
        <v>25830155</v>
      </c>
      <c r="D26" s="93">
        <v>24440268</v>
      </c>
      <c r="E26" s="60">
        <f>'[1]TOAN TINH'!ET26</f>
        <v>1389887</v>
      </c>
      <c r="F26" s="60">
        <f>'[1]TOAN TINH'!EU26</f>
        <v>570883</v>
      </c>
      <c r="G26" s="60">
        <f>'[1]TOAN TINH'!EV26</f>
        <v>0</v>
      </c>
      <c r="H26" s="86">
        <f t="shared" si="2"/>
        <v>25259272</v>
      </c>
      <c r="I26" s="86">
        <f t="shared" si="3"/>
        <v>25242304</v>
      </c>
      <c r="J26" s="60">
        <f>'[1]TOAN TINH'!EY26</f>
        <v>1020070</v>
      </c>
      <c r="K26" s="60">
        <f>'[1]TOAN TINH'!EZ26</f>
        <v>132386</v>
      </c>
      <c r="L26" s="60">
        <f>'[1]TOAN TINH'!FA26</f>
        <v>0</v>
      </c>
      <c r="M26" s="60">
        <f>'[1]TOAN TINH'!FB26</f>
        <v>22993800</v>
      </c>
      <c r="N26" s="60">
        <f>'[1]TOAN TINH'!FC26</f>
        <v>1082165</v>
      </c>
      <c r="O26" s="60">
        <f>'[1]TOAN TINH'!FD26</f>
        <v>0</v>
      </c>
      <c r="P26" s="60">
        <f>'[1]TOAN TINH'!FE26</f>
        <v>0</v>
      </c>
      <c r="Q26" s="60">
        <f>'[1]TOAN TINH'!FF26</f>
        <v>13883</v>
      </c>
      <c r="R26" s="60">
        <f>'[1]TOAN TINH'!FG26</f>
        <v>16968</v>
      </c>
      <c r="S26" s="86">
        <f t="shared" si="5"/>
        <v>24106816</v>
      </c>
      <c r="T26" s="87">
        <f t="shared" si="6"/>
        <v>0.045655737289274384</v>
      </c>
      <c r="U26" s="36"/>
      <c r="V26" s="82">
        <v>24440268</v>
      </c>
      <c r="X26" s="75">
        <f>C26-'[1]TOAN TINH'!ER26</f>
        <v>0</v>
      </c>
    </row>
    <row r="27" spans="1:24" ht="24" customHeight="1">
      <c r="A27" s="61">
        <v>1.4</v>
      </c>
      <c r="B27" s="62" t="s">
        <v>61</v>
      </c>
      <c r="C27" s="86">
        <f t="shared" si="1"/>
        <v>17038705</v>
      </c>
      <c r="D27" s="93">
        <v>13115278</v>
      </c>
      <c r="E27" s="60">
        <f>'[1]TOAN TINH'!ET27</f>
        <v>3923427</v>
      </c>
      <c r="F27" s="60">
        <f>'[1]TOAN TINH'!EU27</f>
        <v>0</v>
      </c>
      <c r="G27" s="60">
        <f>'[1]TOAN TINH'!EV27</f>
        <v>0</v>
      </c>
      <c r="H27" s="86">
        <f t="shared" si="2"/>
        <v>17038705</v>
      </c>
      <c r="I27" s="86">
        <f t="shared" si="3"/>
        <v>16663205</v>
      </c>
      <c r="J27" s="60">
        <f>'[1]TOAN TINH'!EY27</f>
        <v>185935</v>
      </c>
      <c r="K27" s="60">
        <f>'[1]TOAN TINH'!EZ27</f>
        <v>5000</v>
      </c>
      <c r="L27" s="60">
        <f>'[1]TOAN TINH'!FA27</f>
        <v>0</v>
      </c>
      <c r="M27" s="60">
        <f>'[1]TOAN TINH'!FB27</f>
        <v>12613775</v>
      </c>
      <c r="N27" s="60">
        <f>'[1]TOAN TINH'!FC27</f>
        <v>3858495</v>
      </c>
      <c r="O27" s="60">
        <f>'[1]TOAN TINH'!FD27</f>
        <v>0</v>
      </c>
      <c r="P27" s="60">
        <f>'[1]TOAN TINH'!FE27</f>
        <v>0</v>
      </c>
      <c r="Q27" s="60">
        <f>'[1]TOAN TINH'!FF27</f>
        <v>0</v>
      </c>
      <c r="R27" s="60">
        <f>'[1]TOAN TINH'!FG27</f>
        <v>375500</v>
      </c>
      <c r="S27" s="86">
        <f t="shared" si="5"/>
        <v>16847770</v>
      </c>
      <c r="T27" s="87">
        <f t="shared" si="6"/>
        <v>0.011458479926280688</v>
      </c>
      <c r="U27" s="36"/>
      <c r="V27" s="82">
        <v>13115278</v>
      </c>
      <c r="X27" s="75">
        <f>C27-'[1]TOAN TINH'!ER27</f>
        <v>0</v>
      </c>
    </row>
    <row r="28" spans="1:24" ht="24" customHeight="1">
      <c r="A28" s="61">
        <v>1.5</v>
      </c>
      <c r="B28" s="62" t="s">
        <v>62</v>
      </c>
      <c r="C28" s="86">
        <f t="shared" si="1"/>
        <v>127814884</v>
      </c>
      <c r="D28" s="93">
        <v>124835274</v>
      </c>
      <c r="E28" s="60">
        <f>'[1]TOAN TINH'!ET28</f>
        <v>2979610</v>
      </c>
      <c r="F28" s="60">
        <f>'[1]TOAN TINH'!EU28</f>
        <v>247360</v>
      </c>
      <c r="G28" s="60">
        <f>'[1]TOAN TINH'!EV28</f>
        <v>0</v>
      </c>
      <c r="H28" s="86">
        <f t="shared" si="2"/>
        <v>127567524</v>
      </c>
      <c r="I28" s="86">
        <f t="shared" si="3"/>
        <v>125191109</v>
      </c>
      <c r="J28" s="60">
        <f>'[1]TOAN TINH'!EY28</f>
        <v>4754956</v>
      </c>
      <c r="K28" s="60">
        <f>'[1]TOAN TINH'!EZ28</f>
        <v>7731488</v>
      </c>
      <c r="L28" s="60">
        <f>'[1]TOAN TINH'!FA28</f>
        <v>0</v>
      </c>
      <c r="M28" s="60">
        <f>'[1]TOAN TINH'!FB28</f>
        <v>34561592</v>
      </c>
      <c r="N28" s="60">
        <f>'[1]TOAN TINH'!FC28</f>
        <v>78143073</v>
      </c>
      <c r="O28" s="60">
        <f>'[1]TOAN TINH'!FD28</f>
        <v>0</v>
      </c>
      <c r="P28" s="60">
        <f>'[1]TOAN TINH'!FE28</f>
        <v>0</v>
      </c>
      <c r="Q28" s="60">
        <f>'[1]TOAN TINH'!FF28</f>
        <v>0</v>
      </c>
      <c r="R28" s="60">
        <f>'[1]TOAN TINH'!FG28</f>
        <v>2376415</v>
      </c>
      <c r="S28" s="86">
        <f t="shared" si="5"/>
        <v>115081080</v>
      </c>
      <c r="T28" s="87">
        <f t="shared" si="6"/>
        <v>0.09973906373814453</v>
      </c>
      <c r="U28" s="36"/>
      <c r="V28" s="82">
        <v>124835274</v>
      </c>
      <c r="X28" s="75">
        <f>C28-'[1]TOAN TINH'!ER28</f>
        <v>0</v>
      </c>
    </row>
    <row r="29" spans="1:24" ht="24" customHeight="1">
      <c r="A29" s="61">
        <v>1.6</v>
      </c>
      <c r="B29" s="62" t="s">
        <v>63</v>
      </c>
      <c r="C29" s="86">
        <f t="shared" si="1"/>
        <v>24014381</v>
      </c>
      <c r="D29" s="93">
        <v>23318753</v>
      </c>
      <c r="E29" s="60">
        <f>'[1]TOAN TINH'!ET29</f>
        <v>695628</v>
      </c>
      <c r="F29" s="60">
        <f>'[1]TOAN TINH'!EU29</f>
        <v>0</v>
      </c>
      <c r="G29" s="60">
        <f>'[1]TOAN TINH'!EV29</f>
        <v>0</v>
      </c>
      <c r="H29" s="86">
        <f t="shared" si="2"/>
        <v>24014381</v>
      </c>
      <c r="I29" s="86">
        <f t="shared" si="3"/>
        <v>23980080</v>
      </c>
      <c r="J29" s="60">
        <f>'[1]TOAN TINH'!EY29</f>
        <v>794840</v>
      </c>
      <c r="K29" s="60">
        <f>'[1]TOAN TINH'!EZ29</f>
        <v>105619</v>
      </c>
      <c r="L29" s="60">
        <f>'[1]TOAN TINH'!FA29</f>
        <v>0</v>
      </c>
      <c r="M29" s="60">
        <f>'[1]TOAN TINH'!FB29</f>
        <v>22869461</v>
      </c>
      <c r="N29" s="60">
        <f>'[1]TOAN TINH'!FC29</f>
        <v>210160</v>
      </c>
      <c r="O29" s="60">
        <f>'[1]TOAN TINH'!FD29</f>
        <v>0</v>
      </c>
      <c r="P29" s="60">
        <f>'[1]TOAN TINH'!FE29</f>
        <v>0</v>
      </c>
      <c r="Q29" s="60">
        <f>'[1]TOAN TINH'!FF29</f>
        <v>0</v>
      </c>
      <c r="R29" s="60">
        <f>'[1]TOAN TINH'!FG29</f>
        <v>34301</v>
      </c>
      <c r="S29" s="86">
        <f t="shared" si="5"/>
        <v>23113922</v>
      </c>
      <c r="T29" s="87">
        <f t="shared" si="6"/>
        <v>0.03755029174214598</v>
      </c>
      <c r="U29" s="36"/>
      <c r="V29" s="82">
        <v>23318753</v>
      </c>
      <c r="X29" s="75">
        <f>C29-'[1]TOAN TINH'!ER29</f>
        <v>0</v>
      </c>
    </row>
    <row r="30" spans="1:24" ht="24" customHeight="1">
      <c r="A30" s="61">
        <v>1.7</v>
      </c>
      <c r="B30" s="62" t="s">
        <v>64</v>
      </c>
      <c r="C30" s="86">
        <f t="shared" si="1"/>
        <v>98222377</v>
      </c>
      <c r="D30" s="93">
        <v>25928566</v>
      </c>
      <c r="E30" s="60">
        <f>'[1]TOAN TINH'!ET30</f>
        <v>72293811</v>
      </c>
      <c r="F30" s="60">
        <f>'[1]TOAN TINH'!EU30</f>
        <v>0</v>
      </c>
      <c r="G30" s="60">
        <f>'[1]TOAN TINH'!EV30</f>
        <v>0</v>
      </c>
      <c r="H30" s="86">
        <f t="shared" si="2"/>
        <v>98222377</v>
      </c>
      <c r="I30" s="86">
        <f t="shared" si="3"/>
        <v>98034677</v>
      </c>
      <c r="J30" s="60">
        <f>'[1]TOAN TINH'!EY30</f>
        <v>1368486</v>
      </c>
      <c r="K30" s="60">
        <f>'[1]TOAN TINH'!EZ30</f>
        <v>1655</v>
      </c>
      <c r="L30" s="60">
        <f>'[1]TOAN TINH'!FA30</f>
        <v>0</v>
      </c>
      <c r="M30" s="60">
        <f>'[1]TOAN TINH'!FB30</f>
        <v>96224525</v>
      </c>
      <c r="N30" s="60">
        <f>'[1]TOAN TINH'!FC30</f>
        <v>439610</v>
      </c>
      <c r="O30" s="60">
        <f>'[1]TOAN TINH'!FD30</f>
        <v>401</v>
      </c>
      <c r="P30" s="60">
        <f>'[1]TOAN TINH'!FE30</f>
        <v>0</v>
      </c>
      <c r="Q30" s="60">
        <f>'[1]TOAN TINH'!FF30</f>
        <v>0</v>
      </c>
      <c r="R30" s="60">
        <f>'[1]TOAN TINH'!FG30</f>
        <v>187700</v>
      </c>
      <c r="S30" s="86">
        <f t="shared" si="5"/>
        <v>96852236</v>
      </c>
      <c r="T30" s="87">
        <f t="shared" si="6"/>
        <v>0.0139760852172747</v>
      </c>
      <c r="U30" s="36"/>
      <c r="V30" s="82">
        <v>25928566</v>
      </c>
      <c r="X30" s="75">
        <f>C30-'[1]TOAN TINH'!ER30</f>
        <v>0</v>
      </c>
    </row>
    <row r="31" spans="1:24" ht="29.25" customHeight="1">
      <c r="A31" s="88">
        <v>2</v>
      </c>
      <c r="B31" s="89" t="s">
        <v>65</v>
      </c>
      <c r="C31" s="86">
        <f t="shared" si="1"/>
        <v>31751125</v>
      </c>
      <c r="D31" s="92">
        <f>D32+D33+D34</f>
        <v>30788424</v>
      </c>
      <c r="E31" s="86">
        <f>E32+E33+E34</f>
        <v>962701</v>
      </c>
      <c r="F31" s="86">
        <f>F32+F33+F34</f>
        <v>0</v>
      </c>
      <c r="G31" s="86">
        <f>G32+G33+G34</f>
        <v>0</v>
      </c>
      <c r="H31" s="86">
        <f t="shared" si="2"/>
        <v>31751125</v>
      </c>
      <c r="I31" s="86">
        <f t="shared" si="3"/>
        <v>30210718</v>
      </c>
      <c r="J31" s="86">
        <f aca="true" t="shared" si="9" ref="J31:R31">J32+J33+J34</f>
        <v>338842</v>
      </c>
      <c r="K31" s="86">
        <f t="shared" si="9"/>
        <v>0</v>
      </c>
      <c r="L31" s="86">
        <f t="shared" si="9"/>
        <v>0</v>
      </c>
      <c r="M31" s="86">
        <f t="shared" si="9"/>
        <v>26632972</v>
      </c>
      <c r="N31" s="86">
        <f t="shared" si="9"/>
        <v>2415203</v>
      </c>
      <c r="O31" s="86">
        <f t="shared" si="9"/>
        <v>0</v>
      </c>
      <c r="P31" s="86">
        <f t="shared" si="9"/>
        <v>0</v>
      </c>
      <c r="Q31" s="86">
        <f t="shared" si="9"/>
        <v>823701</v>
      </c>
      <c r="R31" s="86">
        <f t="shared" si="9"/>
        <v>1540407</v>
      </c>
      <c r="S31" s="86">
        <f t="shared" si="5"/>
        <v>31412283</v>
      </c>
      <c r="T31" s="87">
        <f t="shared" si="6"/>
        <v>0.011215953225606886</v>
      </c>
      <c r="U31" s="36"/>
      <c r="X31" s="75">
        <f>C31-'[1]TOAN TINH'!ER31</f>
        <v>0</v>
      </c>
    </row>
    <row r="32" spans="1:24" ht="24" customHeight="1">
      <c r="A32" s="61">
        <v>2.1</v>
      </c>
      <c r="B32" s="62" t="s">
        <v>66</v>
      </c>
      <c r="C32" s="86">
        <f t="shared" si="1"/>
        <v>17048046</v>
      </c>
      <c r="D32" s="93">
        <v>16866588</v>
      </c>
      <c r="E32" s="60" t="str">
        <f>'[1]TOAN TINH'!ET32</f>
        <v>181458</v>
      </c>
      <c r="F32" s="60">
        <f>'[1]TOAN TINH'!EU32</f>
        <v>0</v>
      </c>
      <c r="G32" s="60">
        <f>'[1]TOAN TINH'!EV32</f>
        <v>0</v>
      </c>
      <c r="H32" s="86">
        <f t="shared" si="2"/>
        <v>17048046</v>
      </c>
      <c r="I32" s="86">
        <f t="shared" si="3"/>
        <v>15939700</v>
      </c>
      <c r="J32" s="60" t="str">
        <f>'[1]TOAN TINH'!EY32</f>
        <v>91575</v>
      </c>
      <c r="K32" s="60">
        <f>'[1]TOAN TINH'!EZ32</f>
        <v>0</v>
      </c>
      <c r="L32" s="60">
        <f>'[1]TOAN TINH'!FA32</f>
        <v>0</v>
      </c>
      <c r="M32" s="60" t="str">
        <f>'[1]TOAN TINH'!FB32</f>
        <v>14897175</v>
      </c>
      <c r="N32" s="60" t="str">
        <f>'[1]TOAN TINH'!FC32</f>
        <v>493912</v>
      </c>
      <c r="O32" s="60">
        <f>'[1]TOAN TINH'!FD32</f>
        <v>0</v>
      </c>
      <c r="P32" s="60">
        <f>'[1]TOAN TINH'!FE32</f>
        <v>0</v>
      </c>
      <c r="Q32" s="60" t="str">
        <f>'[1]TOAN TINH'!FF32</f>
        <v>457038</v>
      </c>
      <c r="R32" s="60" t="str">
        <f>'[1]TOAN TINH'!FG32</f>
        <v>1108346</v>
      </c>
      <c r="S32" s="86">
        <f t="shared" si="5"/>
        <v>16956471</v>
      </c>
      <c r="T32" s="87">
        <f t="shared" si="6"/>
        <v>0.005745089305319423</v>
      </c>
      <c r="U32" s="36"/>
      <c r="V32" s="82">
        <v>16866588</v>
      </c>
      <c r="X32" s="75">
        <f>C32-'[1]TOAN TINH'!ER32</f>
        <v>0</v>
      </c>
    </row>
    <row r="33" spans="1:24" ht="24" customHeight="1">
      <c r="A33" s="61">
        <v>2.2</v>
      </c>
      <c r="B33" s="62" t="s">
        <v>67</v>
      </c>
      <c r="C33" s="86">
        <f t="shared" si="1"/>
        <v>5671866</v>
      </c>
      <c r="D33" s="93">
        <v>5249874</v>
      </c>
      <c r="E33" s="60" t="str">
        <f>'[1]TOAN TINH'!ET33</f>
        <v>421992</v>
      </c>
      <c r="F33" s="60">
        <f>'[1]TOAN TINH'!EU33</f>
        <v>0</v>
      </c>
      <c r="G33" s="60">
        <f>'[1]TOAN TINH'!EV33</f>
        <v>0</v>
      </c>
      <c r="H33" s="86">
        <f t="shared" si="2"/>
        <v>5671866</v>
      </c>
      <c r="I33" s="86">
        <f t="shared" si="3"/>
        <v>5656989</v>
      </c>
      <c r="J33" s="60" t="str">
        <f>'[1]TOAN TINH'!EY33</f>
        <v>30814</v>
      </c>
      <c r="K33" s="60">
        <f>'[1]TOAN TINH'!EZ33</f>
        <v>0</v>
      </c>
      <c r="L33" s="60">
        <f>'[1]TOAN TINH'!FA33</f>
        <v>0</v>
      </c>
      <c r="M33" s="60" t="str">
        <f>'[1]TOAN TINH'!FB33</f>
        <v>4885462</v>
      </c>
      <c r="N33" s="60" t="str">
        <f>'[1]TOAN TINH'!FC33</f>
        <v>566235</v>
      </c>
      <c r="O33" s="60">
        <f>'[1]TOAN TINH'!FD33</f>
        <v>0</v>
      </c>
      <c r="P33" s="60">
        <f>'[1]TOAN TINH'!FE33</f>
        <v>0</v>
      </c>
      <c r="Q33" s="60" t="str">
        <f>'[1]TOAN TINH'!FF33</f>
        <v>174478</v>
      </c>
      <c r="R33" s="60" t="str">
        <f>'[1]TOAN TINH'!FG33</f>
        <v>14877</v>
      </c>
      <c r="S33" s="86">
        <f t="shared" si="5"/>
        <v>5641052</v>
      </c>
      <c r="T33" s="87">
        <f t="shared" si="6"/>
        <v>0.0054470673356444566</v>
      </c>
      <c r="U33" s="36"/>
      <c r="V33" s="82">
        <v>5249874</v>
      </c>
      <c r="X33" s="75">
        <f>C33-'[1]TOAN TINH'!ER33</f>
        <v>0</v>
      </c>
    </row>
    <row r="34" spans="1:24" ht="24" customHeight="1">
      <c r="A34" s="61">
        <v>2.3</v>
      </c>
      <c r="B34" s="62" t="s">
        <v>68</v>
      </c>
      <c r="C34" s="86">
        <f t="shared" si="1"/>
        <v>9031213</v>
      </c>
      <c r="D34" s="93">
        <v>8671962</v>
      </c>
      <c r="E34" s="63" t="str">
        <f>'[1]TOAN TINH'!ET34</f>
        <v>359251</v>
      </c>
      <c r="F34" s="60">
        <f>'[1]TOAN TINH'!EU34</f>
        <v>0</v>
      </c>
      <c r="G34" s="60">
        <f>'[1]TOAN TINH'!EV34</f>
        <v>0</v>
      </c>
      <c r="H34" s="86">
        <f t="shared" si="2"/>
        <v>9031213</v>
      </c>
      <c r="I34" s="86">
        <f t="shared" si="3"/>
        <v>8614029</v>
      </c>
      <c r="J34" s="60" t="str">
        <f>'[1]TOAN TINH'!EY34</f>
        <v>216453</v>
      </c>
      <c r="K34" s="60">
        <f>'[1]TOAN TINH'!EZ34</f>
        <v>0</v>
      </c>
      <c r="L34" s="60">
        <f>'[1]TOAN TINH'!FA34</f>
        <v>0</v>
      </c>
      <c r="M34" s="60" t="str">
        <f>'[1]TOAN TINH'!FB34</f>
        <v>6850335</v>
      </c>
      <c r="N34" s="60" t="str">
        <f>'[1]TOAN TINH'!FC34</f>
        <v>1355056</v>
      </c>
      <c r="O34" s="60">
        <f>'[1]TOAN TINH'!FD34</f>
        <v>0</v>
      </c>
      <c r="P34" s="60">
        <f>'[1]TOAN TINH'!FE34</f>
        <v>0</v>
      </c>
      <c r="Q34" s="60" t="str">
        <f>'[1]TOAN TINH'!FF34</f>
        <v>192185</v>
      </c>
      <c r="R34" s="60" t="str">
        <f>'[1]TOAN TINH'!FG34</f>
        <v>417184</v>
      </c>
      <c r="S34" s="86">
        <f t="shared" si="5"/>
        <v>8814760</v>
      </c>
      <c r="T34" s="87">
        <f t="shared" si="6"/>
        <v>0.025127962768641713</v>
      </c>
      <c r="U34" s="36"/>
      <c r="V34" s="82">
        <v>8671962</v>
      </c>
      <c r="X34" s="75">
        <f>C34-'[1]TOAN TINH'!ER34</f>
        <v>0</v>
      </c>
    </row>
    <row r="35" spans="1:24" ht="29.25" customHeight="1">
      <c r="A35" s="88">
        <v>3</v>
      </c>
      <c r="B35" s="89" t="s">
        <v>69</v>
      </c>
      <c r="C35" s="86">
        <f t="shared" si="1"/>
        <v>11527034</v>
      </c>
      <c r="D35" s="92">
        <f>D36+D37</f>
        <v>10977796</v>
      </c>
      <c r="E35" s="91">
        <f>E36+E37</f>
        <v>549238</v>
      </c>
      <c r="F35" s="86">
        <f>F36+F37</f>
        <v>400</v>
      </c>
      <c r="G35" s="86">
        <f>G36+G37</f>
        <v>0</v>
      </c>
      <c r="H35" s="86">
        <f t="shared" si="2"/>
        <v>11526634</v>
      </c>
      <c r="I35" s="86">
        <f t="shared" si="3"/>
        <v>9552775</v>
      </c>
      <c r="J35" s="86">
        <f aca="true" t="shared" si="10" ref="J35:R35">J36+J37</f>
        <v>349140</v>
      </c>
      <c r="K35" s="86">
        <f t="shared" si="10"/>
        <v>0</v>
      </c>
      <c r="L35" s="86">
        <f t="shared" si="10"/>
        <v>0</v>
      </c>
      <c r="M35" s="86">
        <f t="shared" si="10"/>
        <v>8242079</v>
      </c>
      <c r="N35" s="86">
        <f t="shared" si="10"/>
        <v>958231</v>
      </c>
      <c r="O35" s="86">
        <f t="shared" si="10"/>
        <v>0</v>
      </c>
      <c r="P35" s="86">
        <f t="shared" si="10"/>
        <v>0</v>
      </c>
      <c r="Q35" s="86">
        <f t="shared" si="10"/>
        <v>3325</v>
      </c>
      <c r="R35" s="86">
        <f t="shared" si="10"/>
        <v>1973859</v>
      </c>
      <c r="S35" s="86">
        <f t="shared" si="5"/>
        <v>11177494</v>
      </c>
      <c r="T35" s="87">
        <f t="shared" si="6"/>
        <v>0.0365485421775348</v>
      </c>
      <c r="U35" s="36"/>
      <c r="X35" s="75">
        <f>C35-'[1]TOAN TINH'!ER35</f>
        <v>0</v>
      </c>
    </row>
    <row r="36" spans="1:25" ht="24" customHeight="1">
      <c r="A36" s="61">
        <v>3.1</v>
      </c>
      <c r="B36" s="62" t="s">
        <v>112</v>
      </c>
      <c r="C36" s="86">
        <f t="shared" si="1"/>
        <v>4479631</v>
      </c>
      <c r="D36" s="94">
        <v>4150715</v>
      </c>
      <c r="E36" s="63">
        <f>'[1]TOAN TINH'!ET36</f>
        <v>328916</v>
      </c>
      <c r="F36" s="60">
        <f>'[1]TOAN TINH'!EU36</f>
        <v>0</v>
      </c>
      <c r="G36" s="60">
        <f>'[1]TOAN TINH'!EV36</f>
        <v>0</v>
      </c>
      <c r="H36" s="86">
        <f t="shared" si="2"/>
        <v>4479631</v>
      </c>
      <c r="I36" s="86">
        <f t="shared" si="3"/>
        <v>3979878</v>
      </c>
      <c r="J36" s="60">
        <f>'[1]TOAN TINH'!EY36</f>
        <v>234454</v>
      </c>
      <c r="K36" s="60" t="str">
        <f>'[1]TOAN TINH'!EZ36</f>
        <v>0</v>
      </c>
      <c r="L36" s="60">
        <f>'[1]TOAN TINH'!FA36</f>
        <v>0</v>
      </c>
      <c r="M36" s="60">
        <f>'[1]TOAN TINH'!FB36</f>
        <v>3162319</v>
      </c>
      <c r="N36" s="60">
        <f>'[1]TOAN TINH'!FC36</f>
        <v>583105</v>
      </c>
      <c r="O36" s="60">
        <f>'[1]TOAN TINH'!FD36</f>
        <v>0</v>
      </c>
      <c r="P36" s="60">
        <f>'[1]TOAN TINH'!FE36</f>
        <v>0</v>
      </c>
      <c r="Q36" s="60">
        <f>'[1]TOAN TINH'!FF36</f>
        <v>0</v>
      </c>
      <c r="R36" s="60">
        <f>'[1]TOAN TINH'!FG36</f>
        <v>499753</v>
      </c>
      <c r="S36" s="86">
        <f t="shared" si="5"/>
        <v>4245177</v>
      </c>
      <c r="T36" s="87">
        <f t="shared" si="6"/>
        <v>0.058909845980203414</v>
      </c>
      <c r="U36" s="36"/>
      <c r="V36" s="83">
        <v>6827081</v>
      </c>
      <c r="X36" s="75">
        <f>C36-'[1]TOAN TINH'!ER36</f>
        <v>0</v>
      </c>
      <c r="Y36" s="84">
        <v>4150715</v>
      </c>
    </row>
    <row r="37" spans="1:25" ht="24" customHeight="1">
      <c r="A37" s="61">
        <v>3.2</v>
      </c>
      <c r="B37" s="62" t="s">
        <v>70</v>
      </c>
      <c r="C37" s="86">
        <f t="shared" si="1"/>
        <v>7047403</v>
      </c>
      <c r="D37" s="94">
        <v>6827081</v>
      </c>
      <c r="E37" s="63">
        <f>'[1]TOAN TINH'!ET37</f>
        <v>220322</v>
      </c>
      <c r="F37" s="60" t="str">
        <f>'[1]TOAN TINH'!EU37</f>
        <v>400</v>
      </c>
      <c r="G37" s="60">
        <f>'[1]TOAN TINH'!EV37</f>
        <v>0</v>
      </c>
      <c r="H37" s="86">
        <f t="shared" si="2"/>
        <v>7047003</v>
      </c>
      <c r="I37" s="86">
        <f t="shared" si="3"/>
        <v>5572897</v>
      </c>
      <c r="J37" s="60">
        <f>'[1]TOAN TINH'!EY37</f>
        <v>114686</v>
      </c>
      <c r="K37" s="60" t="str">
        <f>'[1]TOAN TINH'!EZ37</f>
        <v>0</v>
      </c>
      <c r="L37" s="60">
        <f>'[1]TOAN TINH'!FA37</f>
        <v>0</v>
      </c>
      <c r="M37" s="60">
        <f>'[1]TOAN TINH'!FB37</f>
        <v>5079760</v>
      </c>
      <c r="N37" s="60">
        <f>'[1]TOAN TINH'!FC37</f>
        <v>375126</v>
      </c>
      <c r="O37" s="60">
        <f>'[1]TOAN TINH'!FD37</f>
        <v>0</v>
      </c>
      <c r="P37" s="60">
        <f>'[1]TOAN TINH'!FE37</f>
        <v>0</v>
      </c>
      <c r="Q37" s="60">
        <f>'[1]TOAN TINH'!FF37</f>
        <v>3325</v>
      </c>
      <c r="R37" s="60">
        <f>'[1]TOAN TINH'!FG37</f>
        <v>1474106</v>
      </c>
      <c r="S37" s="86">
        <f t="shared" si="5"/>
        <v>6932317</v>
      </c>
      <c r="T37" s="87">
        <f t="shared" si="6"/>
        <v>0.020579242717028504</v>
      </c>
      <c r="U37" s="36"/>
      <c r="V37" s="82">
        <v>4150715</v>
      </c>
      <c r="X37" s="75">
        <f>C37-'[1]TOAN TINH'!ER37</f>
        <v>0</v>
      </c>
      <c r="Y37" s="85">
        <v>6827081</v>
      </c>
    </row>
    <row r="38" spans="1:24" ht="38.25" customHeight="1">
      <c r="A38" s="88">
        <v>4</v>
      </c>
      <c r="B38" s="89" t="s">
        <v>71</v>
      </c>
      <c r="C38" s="86">
        <f t="shared" si="1"/>
        <v>5473675</v>
      </c>
      <c r="D38" s="92">
        <f>D39+D40+D41</f>
        <v>4661296</v>
      </c>
      <c r="E38" s="91">
        <f>E39+E40+E41</f>
        <v>812379</v>
      </c>
      <c r="F38" s="86">
        <f>F39+F40+F41</f>
        <v>0</v>
      </c>
      <c r="G38" s="86">
        <f>G39+G40+G41</f>
        <v>0</v>
      </c>
      <c r="H38" s="86">
        <f t="shared" si="2"/>
        <v>5473675</v>
      </c>
      <c r="I38" s="86">
        <f t="shared" si="3"/>
        <v>5029279</v>
      </c>
      <c r="J38" s="86">
        <f aca="true" t="shared" si="11" ref="J38:R38">J39+J40+J41</f>
        <v>4685</v>
      </c>
      <c r="K38" s="86">
        <f t="shared" si="11"/>
        <v>0</v>
      </c>
      <c r="L38" s="86">
        <f t="shared" si="11"/>
        <v>0</v>
      </c>
      <c r="M38" s="86">
        <f t="shared" si="11"/>
        <v>2492243</v>
      </c>
      <c r="N38" s="86">
        <f t="shared" si="11"/>
        <v>1580069</v>
      </c>
      <c r="O38" s="86">
        <f t="shared" si="11"/>
        <v>70000</v>
      </c>
      <c r="P38" s="86">
        <f t="shared" si="11"/>
        <v>0</v>
      </c>
      <c r="Q38" s="86">
        <f t="shared" si="11"/>
        <v>882282</v>
      </c>
      <c r="R38" s="86">
        <f t="shared" si="11"/>
        <v>444396</v>
      </c>
      <c r="S38" s="86">
        <f t="shared" si="5"/>
        <v>5468990</v>
      </c>
      <c r="T38" s="87">
        <f t="shared" si="6"/>
        <v>0.0009315450584467475</v>
      </c>
      <c r="U38" s="36"/>
      <c r="X38" s="75">
        <f>C38-'[1]TOAN TINH'!ER38</f>
        <v>0</v>
      </c>
    </row>
    <row r="39" spans="1:24" ht="24" customHeight="1">
      <c r="A39" s="61">
        <v>4.1</v>
      </c>
      <c r="B39" s="62" t="s">
        <v>72</v>
      </c>
      <c r="C39" s="86">
        <f t="shared" si="1"/>
        <v>2762455</v>
      </c>
      <c r="D39" s="93">
        <v>2605897</v>
      </c>
      <c r="E39" s="63">
        <f>'[1]TOAN TINH'!ET39</f>
        <v>156558</v>
      </c>
      <c r="F39" s="60">
        <f>'[1]TOAN TINH'!EU39</f>
        <v>0</v>
      </c>
      <c r="G39" s="60">
        <f>'[1]TOAN TINH'!EV39</f>
        <v>0</v>
      </c>
      <c r="H39" s="86">
        <f t="shared" si="2"/>
        <v>2762455</v>
      </c>
      <c r="I39" s="86">
        <f t="shared" si="3"/>
        <v>2693986</v>
      </c>
      <c r="J39" s="60">
        <f>'[1]TOAN TINH'!EY39</f>
        <v>1508</v>
      </c>
      <c r="K39" s="60">
        <f>'[1]TOAN TINH'!EZ39</f>
        <v>0</v>
      </c>
      <c r="L39" s="60">
        <f>'[1]TOAN TINH'!FA39</f>
        <v>0</v>
      </c>
      <c r="M39" s="60">
        <f>'[1]TOAN TINH'!FB39</f>
        <v>1765396</v>
      </c>
      <c r="N39" s="60">
        <f>'[1]TOAN TINH'!FC39</f>
        <v>0</v>
      </c>
      <c r="O39" s="60">
        <f>'[1]TOAN TINH'!FD39</f>
        <v>70000</v>
      </c>
      <c r="P39" s="60">
        <f>'[1]TOAN TINH'!FE39</f>
        <v>0</v>
      </c>
      <c r="Q39" s="60">
        <f>'[1]TOAN TINH'!FF39</f>
        <v>857082</v>
      </c>
      <c r="R39" s="60">
        <f>'[1]TOAN TINH'!FG39</f>
        <v>68469</v>
      </c>
      <c r="S39" s="86">
        <f t="shared" si="5"/>
        <v>2760947</v>
      </c>
      <c r="T39" s="87">
        <f t="shared" si="6"/>
        <v>0.0005597653439921366</v>
      </c>
      <c r="U39" s="36"/>
      <c r="V39" s="83">
        <v>2605897</v>
      </c>
      <c r="X39" s="75">
        <f>C39-'[1]TOAN TINH'!ER39</f>
        <v>0</v>
      </c>
    </row>
    <row r="40" spans="1:24" ht="24" customHeight="1">
      <c r="A40" s="61">
        <v>4.2</v>
      </c>
      <c r="B40" s="62" t="s">
        <v>73</v>
      </c>
      <c r="C40" s="86">
        <f t="shared" si="1"/>
        <v>2351559</v>
      </c>
      <c r="D40" s="93">
        <v>1784723</v>
      </c>
      <c r="E40" s="63">
        <f>'[1]TOAN TINH'!ET40</f>
        <v>566836</v>
      </c>
      <c r="F40" s="60">
        <f>'[1]TOAN TINH'!EU40</f>
        <v>0</v>
      </c>
      <c r="G40" s="60">
        <f>'[1]TOAN TINH'!EV40</f>
        <v>0</v>
      </c>
      <c r="H40" s="86">
        <f t="shared" si="2"/>
        <v>2351559</v>
      </c>
      <c r="I40" s="86">
        <f t="shared" si="3"/>
        <v>2116267</v>
      </c>
      <c r="J40" s="60">
        <f>'[1]TOAN TINH'!EY40</f>
        <v>2277</v>
      </c>
      <c r="K40" s="60">
        <f>'[1]TOAN TINH'!EZ40</f>
        <v>0</v>
      </c>
      <c r="L40" s="60">
        <f>'[1]TOAN TINH'!FA40</f>
        <v>0</v>
      </c>
      <c r="M40" s="60">
        <f>'[1]TOAN TINH'!FB40</f>
        <v>602321</v>
      </c>
      <c r="N40" s="60">
        <f>'[1]TOAN TINH'!FC40</f>
        <v>1486469</v>
      </c>
      <c r="O40" s="60">
        <f>'[1]TOAN TINH'!FD40</f>
        <v>0</v>
      </c>
      <c r="P40" s="60">
        <f>'[1]TOAN TINH'!FE40</f>
        <v>0</v>
      </c>
      <c r="Q40" s="60">
        <f>'[1]TOAN TINH'!FF40</f>
        <v>25200</v>
      </c>
      <c r="R40" s="60">
        <f>'[1]TOAN TINH'!FG40</f>
        <v>235292</v>
      </c>
      <c r="S40" s="86">
        <f t="shared" si="5"/>
        <v>2349282</v>
      </c>
      <c r="T40" s="87">
        <f t="shared" si="6"/>
        <v>0.0010759511914139378</v>
      </c>
      <c r="U40" s="36"/>
      <c r="V40" s="82">
        <v>1784723</v>
      </c>
      <c r="X40" s="75">
        <f>C40-'[1]TOAN TINH'!ER40</f>
        <v>0</v>
      </c>
    </row>
    <row r="41" spans="1:24" ht="24" customHeight="1">
      <c r="A41" s="61">
        <v>4.3</v>
      </c>
      <c r="B41" s="62" t="s">
        <v>74</v>
      </c>
      <c r="C41" s="86">
        <f t="shared" si="1"/>
        <v>359661</v>
      </c>
      <c r="D41" s="93">
        <v>270676</v>
      </c>
      <c r="E41" s="63">
        <f>'[1]TOAN TINH'!ET41</f>
        <v>88985</v>
      </c>
      <c r="F41" s="60">
        <f>'[1]TOAN TINH'!EU41</f>
        <v>0</v>
      </c>
      <c r="G41" s="60">
        <f>'[1]TOAN TINH'!EV41</f>
        <v>0</v>
      </c>
      <c r="H41" s="86">
        <f t="shared" si="2"/>
        <v>359661</v>
      </c>
      <c r="I41" s="86">
        <f t="shared" si="3"/>
        <v>219026</v>
      </c>
      <c r="J41" s="60">
        <f>'[1]TOAN TINH'!EY41</f>
        <v>900</v>
      </c>
      <c r="K41" s="60">
        <f>'[1]TOAN TINH'!EZ41</f>
        <v>0</v>
      </c>
      <c r="L41" s="60">
        <f>'[1]TOAN TINH'!FA41</f>
        <v>0</v>
      </c>
      <c r="M41" s="60">
        <f>'[1]TOAN TINH'!FB41</f>
        <v>124526</v>
      </c>
      <c r="N41" s="60">
        <f>'[1]TOAN TINH'!FC41</f>
        <v>93600</v>
      </c>
      <c r="O41" s="60">
        <f>'[1]TOAN TINH'!FD41</f>
        <v>0</v>
      </c>
      <c r="P41" s="60">
        <f>'[1]TOAN TINH'!FE41</f>
        <v>0</v>
      </c>
      <c r="Q41" s="60">
        <f>'[1]TOAN TINH'!FF41</f>
        <v>0</v>
      </c>
      <c r="R41" s="60">
        <f>'[1]TOAN TINH'!FG41</f>
        <v>140635</v>
      </c>
      <c r="S41" s="86">
        <f t="shared" si="5"/>
        <v>358761</v>
      </c>
      <c r="T41" s="87">
        <f t="shared" si="6"/>
        <v>0.004109101202596952</v>
      </c>
      <c r="U41" s="36"/>
      <c r="V41" s="82">
        <v>270676</v>
      </c>
      <c r="X41" s="75">
        <f>C41-'[1]TOAN TINH'!ER41</f>
        <v>0</v>
      </c>
    </row>
    <row r="42" spans="1:24" ht="30.75" customHeight="1">
      <c r="A42" s="88">
        <v>5</v>
      </c>
      <c r="B42" s="89" t="s">
        <v>75</v>
      </c>
      <c r="C42" s="86">
        <f t="shared" si="1"/>
        <v>16720578</v>
      </c>
      <c r="D42" s="92">
        <f>D43+D44+D45</f>
        <v>15071254</v>
      </c>
      <c r="E42" s="91">
        <f>E43+E44+E45</f>
        <v>1649324</v>
      </c>
      <c r="F42" s="86">
        <f>F43+F44+F45</f>
        <v>0</v>
      </c>
      <c r="G42" s="86">
        <f>G43+G44+G45</f>
        <v>0</v>
      </c>
      <c r="H42" s="86">
        <f t="shared" si="2"/>
        <v>16720578</v>
      </c>
      <c r="I42" s="86">
        <f t="shared" si="3"/>
        <v>15432091</v>
      </c>
      <c r="J42" s="86">
        <f aca="true" t="shared" si="12" ref="J42:R42">J43+J44+J45</f>
        <v>600676</v>
      </c>
      <c r="K42" s="86">
        <f t="shared" si="12"/>
        <v>0</v>
      </c>
      <c r="L42" s="86">
        <f t="shared" si="12"/>
        <v>0</v>
      </c>
      <c r="M42" s="86">
        <f t="shared" si="12"/>
        <v>14148985</v>
      </c>
      <c r="N42" s="86">
        <f t="shared" si="12"/>
        <v>157106</v>
      </c>
      <c r="O42" s="86">
        <f t="shared" si="12"/>
        <v>0</v>
      </c>
      <c r="P42" s="86">
        <f t="shared" si="12"/>
        <v>0</v>
      </c>
      <c r="Q42" s="86">
        <f t="shared" si="12"/>
        <v>525324</v>
      </c>
      <c r="R42" s="86">
        <f t="shared" si="12"/>
        <v>1288487</v>
      </c>
      <c r="S42" s="86">
        <f t="shared" si="5"/>
        <v>16119902</v>
      </c>
      <c r="T42" s="87">
        <f t="shared" si="6"/>
        <v>0.03892382438646843</v>
      </c>
      <c r="U42" s="36"/>
      <c r="X42" s="75">
        <f>C42-'[1]TOAN TINH'!ER42</f>
        <v>0</v>
      </c>
    </row>
    <row r="43" spans="1:24" ht="24" customHeight="1">
      <c r="A43" s="61">
        <v>5.1</v>
      </c>
      <c r="B43" s="62" t="s">
        <v>76</v>
      </c>
      <c r="C43" s="86">
        <f t="shared" si="1"/>
        <v>2395829</v>
      </c>
      <c r="D43" s="93">
        <v>1208818</v>
      </c>
      <c r="E43" s="63">
        <f>'[1]TOAN TINH'!ET43</f>
        <v>1187011</v>
      </c>
      <c r="F43" s="60">
        <f>'[1]TOAN TINH'!EU43</f>
        <v>0</v>
      </c>
      <c r="G43" s="60">
        <f>'[1]TOAN TINH'!EV43</f>
        <v>0</v>
      </c>
      <c r="H43" s="86">
        <f t="shared" si="2"/>
        <v>2395829</v>
      </c>
      <c r="I43" s="86">
        <f t="shared" si="3"/>
        <v>1348084</v>
      </c>
      <c r="J43" s="60">
        <f>'[1]TOAN TINH'!EY43</f>
        <v>367642</v>
      </c>
      <c r="K43" s="60">
        <f>'[1]TOAN TINH'!EZ43</f>
        <v>0</v>
      </c>
      <c r="L43" s="60">
        <f>'[1]TOAN TINH'!FA43</f>
        <v>0</v>
      </c>
      <c r="M43" s="60">
        <f>'[1]TOAN TINH'!FB43</f>
        <v>948166</v>
      </c>
      <c r="N43" s="60">
        <f>'[1]TOAN TINH'!FC43</f>
        <v>32276</v>
      </c>
      <c r="O43" s="60">
        <f>'[1]TOAN TINH'!FD43</f>
        <v>0</v>
      </c>
      <c r="P43" s="60">
        <f>'[1]TOAN TINH'!FE43</f>
        <v>0</v>
      </c>
      <c r="Q43" s="60">
        <f>'[1]TOAN TINH'!FF43</f>
        <v>0</v>
      </c>
      <c r="R43" s="60">
        <f>'[1]TOAN TINH'!FG43</f>
        <v>1047745</v>
      </c>
      <c r="S43" s="86">
        <f t="shared" si="5"/>
        <v>2028187</v>
      </c>
      <c r="T43" s="87">
        <f t="shared" si="6"/>
        <v>0.27271445992979665</v>
      </c>
      <c r="U43" s="36"/>
      <c r="V43" s="83">
        <v>1208818</v>
      </c>
      <c r="X43" s="75">
        <f>C43-'[1]TOAN TINH'!ER43</f>
        <v>0</v>
      </c>
    </row>
    <row r="44" spans="1:24" ht="24" customHeight="1">
      <c r="A44" s="61">
        <v>5.2</v>
      </c>
      <c r="B44" s="62" t="s">
        <v>77</v>
      </c>
      <c r="C44" s="86">
        <f t="shared" si="1"/>
        <v>10583393</v>
      </c>
      <c r="D44" s="93">
        <v>10433674</v>
      </c>
      <c r="E44" s="63">
        <f>'[1]TOAN TINH'!ET44</f>
        <v>149719</v>
      </c>
      <c r="F44" s="60">
        <f>'[1]TOAN TINH'!EU44</f>
        <v>0</v>
      </c>
      <c r="G44" s="60">
        <f>'[1]TOAN TINH'!EV44</f>
        <v>0</v>
      </c>
      <c r="H44" s="86">
        <f t="shared" si="2"/>
        <v>10583393</v>
      </c>
      <c r="I44" s="86">
        <f t="shared" si="3"/>
        <v>10392741</v>
      </c>
      <c r="J44" s="60">
        <f>'[1]TOAN TINH'!EY44</f>
        <v>46000</v>
      </c>
      <c r="K44" s="60">
        <f>'[1]TOAN TINH'!EZ44</f>
        <v>0</v>
      </c>
      <c r="L44" s="60">
        <f>'[1]TOAN TINH'!FA44</f>
        <v>0</v>
      </c>
      <c r="M44" s="60">
        <f>'[1]TOAN TINH'!FB44</f>
        <v>10236741</v>
      </c>
      <c r="N44" s="60">
        <f>'[1]TOAN TINH'!FC44</f>
        <v>42000</v>
      </c>
      <c r="O44" s="60">
        <f>'[1]TOAN TINH'!FD44</f>
        <v>0</v>
      </c>
      <c r="P44" s="60">
        <f>'[1]TOAN TINH'!FE44</f>
        <v>0</v>
      </c>
      <c r="Q44" s="60">
        <f>'[1]TOAN TINH'!FF44</f>
        <v>68000</v>
      </c>
      <c r="R44" s="60">
        <f>'[1]TOAN TINH'!FG44</f>
        <v>190652</v>
      </c>
      <c r="S44" s="86">
        <f t="shared" si="5"/>
        <v>10537393</v>
      </c>
      <c r="T44" s="87">
        <f t="shared" si="6"/>
        <v>0.004426166302037162</v>
      </c>
      <c r="U44" s="36"/>
      <c r="V44" s="82">
        <v>10433674</v>
      </c>
      <c r="X44" s="75">
        <f>C44-'[1]TOAN TINH'!ER44</f>
        <v>0</v>
      </c>
    </row>
    <row r="45" spans="1:24" ht="24" customHeight="1">
      <c r="A45" s="61">
        <v>5.3</v>
      </c>
      <c r="B45" s="62" t="s">
        <v>78</v>
      </c>
      <c r="C45" s="86">
        <f t="shared" si="1"/>
        <v>3741356</v>
      </c>
      <c r="D45" s="93">
        <v>3428762</v>
      </c>
      <c r="E45" s="63">
        <f>'[1]TOAN TINH'!ET45</f>
        <v>312594</v>
      </c>
      <c r="F45" s="60">
        <f>'[1]TOAN TINH'!EU45</f>
        <v>0</v>
      </c>
      <c r="G45" s="60">
        <f>'[1]TOAN TINH'!EV45</f>
        <v>0</v>
      </c>
      <c r="H45" s="86">
        <f t="shared" si="2"/>
        <v>3741356</v>
      </c>
      <c r="I45" s="86">
        <f t="shared" si="3"/>
        <v>3691266</v>
      </c>
      <c r="J45" s="60">
        <f>'[1]TOAN TINH'!EY45</f>
        <v>187034</v>
      </c>
      <c r="K45" s="60">
        <f>'[1]TOAN TINH'!EZ45</f>
        <v>0</v>
      </c>
      <c r="L45" s="60">
        <f>'[1]TOAN TINH'!FA45</f>
        <v>0</v>
      </c>
      <c r="M45" s="60">
        <f>'[1]TOAN TINH'!FB45</f>
        <v>2964078</v>
      </c>
      <c r="N45" s="60">
        <f>'[1]TOAN TINH'!FC45</f>
        <v>82830</v>
      </c>
      <c r="O45" s="60">
        <f>'[1]TOAN TINH'!FD45</f>
        <v>0</v>
      </c>
      <c r="P45" s="60">
        <f>'[1]TOAN TINH'!FE45</f>
        <v>0</v>
      </c>
      <c r="Q45" s="60">
        <f>'[1]TOAN TINH'!FF45</f>
        <v>457324</v>
      </c>
      <c r="R45" s="60">
        <f>'[1]TOAN TINH'!FG45</f>
        <v>50090</v>
      </c>
      <c r="S45" s="86">
        <f t="shared" si="5"/>
        <v>3554322</v>
      </c>
      <c r="T45" s="87">
        <f t="shared" si="6"/>
        <v>0.05066933675329819</v>
      </c>
      <c r="U45" s="36"/>
      <c r="V45" s="82">
        <v>3428762</v>
      </c>
      <c r="X45" s="75">
        <f>C45-'[1]TOAN TINH'!ER45</f>
        <v>0</v>
      </c>
    </row>
    <row r="46" spans="1:24" ht="30.75" customHeight="1">
      <c r="A46" s="88">
        <v>6</v>
      </c>
      <c r="B46" s="89" t="s">
        <v>79</v>
      </c>
      <c r="C46" s="86">
        <f t="shared" si="1"/>
        <v>22958811</v>
      </c>
      <c r="D46" s="92">
        <f>D47+D48+D49+D50</f>
        <v>17245000</v>
      </c>
      <c r="E46" s="91">
        <f>E47+E48+E49+E50</f>
        <v>5713811</v>
      </c>
      <c r="F46" s="86">
        <f>F47+F48+F49+F50</f>
        <v>10162</v>
      </c>
      <c r="G46" s="86">
        <f>G47+G48+G49+G50</f>
        <v>0</v>
      </c>
      <c r="H46" s="86">
        <f t="shared" si="2"/>
        <v>22948649</v>
      </c>
      <c r="I46" s="86">
        <f t="shared" si="3"/>
        <v>22198857</v>
      </c>
      <c r="J46" s="86">
        <f aca="true" t="shared" si="13" ref="J46:R46">J47+J48+J49+J50</f>
        <v>667897</v>
      </c>
      <c r="K46" s="86">
        <f t="shared" si="13"/>
        <v>0</v>
      </c>
      <c r="L46" s="86">
        <f t="shared" si="13"/>
        <v>0</v>
      </c>
      <c r="M46" s="86">
        <f t="shared" si="13"/>
        <v>14948651</v>
      </c>
      <c r="N46" s="86">
        <f t="shared" si="13"/>
        <v>5746450</v>
      </c>
      <c r="O46" s="86">
        <f t="shared" si="13"/>
        <v>11376</v>
      </c>
      <c r="P46" s="86">
        <f t="shared" si="13"/>
        <v>0</v>
      </c>
      <c r="Q46" s="86">
        <f t="shared" si="13"/>
        <v>824483</v>
      </c>
      <c r="R46" s="86">
        <f t="shared" si="13"/>
        <v>749792</v>
      </c>
      <c r="S46" s="86">
        <f t="shared" si="5"/>
        <v>22280752</v>
      </c>
      <c r="T46" s="87">
        <f t="shared" si="6"/>
        <v>0.03008699952434488</v>
      </c>
      <c r="U46" s="36"/>
      <c r="X46" s="75">
        <f>C46-'[1]TOAN TINH'!ER46</f>
        <v>0</v>
      </c>
    </row>
    <row r="47" spans="1:25" ht="24" customHeight="1">
      <c r="A47" s="61">
        <v>6.1</v>
      </c>
      <c r="B47" s="62" t="s">
        <v>80</v>
      </c>
      <c r="C47" s="86">
        <f t="shared" si="1"/>
        <v>2325567</v>
      </c>
      <c r="D47" s="94">
        <v>1992200</v>
      </c>
      <c r="E47" s="63">
        <f>'[1]TOAN TINH'!ET47</f>
        <v>333367</v>
      </c>
      <c r="F47" s="60">
        <f>'[1]TOAN TINH'!EU47</f>
        <v>10162</v>
      </c>
      <c r="G47" s="60">
        <f>'[1]TOAN TINH'!EV47</f>
        <v>0</v>
      </c>
      <c r="H47" s="86">
        <f t="shared" si="2"/>
        <v>2315405</v>
      </c>
      <c r="I47" s="86">
        <f t="shared" si="3"/>
        <v>2286981</v>
      </c>
      <c r="J47" s="60">
        <f>'[1]TOAN TINH'!EY47</f>
        <v>1995</v>
      </c>
      <c r="K47" s="60">
        <f>'[1]TOAN TINH'!EZ47</f>
        <v>0</v>
      </c>
      <c r="L47" s="60">
        <f>'[1]TOAN TINH'!FA47</f>
        <v>0</v>
      </c>
      <c r="M47" s="60">
        <f>'[1]TOAN TINH'!FB47</f>
        <v>1342904</v>
      </c>
      <c r="N47" s="60">
        <f>'[1]TOAN TINH'!FC47</f>
        <v>445010</v>
      </c>
      <c r="O47" s="60">
        <f>'[1]TOAN TINH'!FD47</f>
        <v>0</v>
      </c>
      <c r="P47" s="60">
        <f>'[1]TOAN TINH'!FE47</f>
        <v>0</v>
      </c>
      <c r="Q47" s="60">
        <f>'[1]TOAN TINH'!FF47</f>
        <v>497072</v>
      </c>
      <c r="R47" s="60">
        <f>'[1]TOAN TINH'!FG47</f>
        <v>28424</v>
      </c>
      <c r="S47" s="86">
        <f t="shared" si="5"/>
        <v>2313410</v>
      </c>
      <c r="T47" s="87">
        <f t="shared" si="6"/>
        <v>0.000872329066135661</v>
      </c>
      <c r="U47" s="36"/>
      <c r="V47" s="82">
        <v>550922</v>
      </c>
      <c r="X47" s="75">
        <f>C47-'[1]TOAN TINH'!ER47</f>
        <v>0</v>
      </c>
      <c r="Y47" s="84">
        <v>1992200</v>
      </c>
    </row>
    <row r="48" spans="1:25" ht="24" customHeight="1">
      <c r="A48" s="61">
        <v>6.2</v>
      </c>
      <c r="B48" s="62" t="s">
        <v>81</v>
      </c>
      <c r="C48" s="86">
        <f t="shared" si="1"/>
        <v>9094483</v>
      </c>
      <c r="D48" s="94">
        <v>7240500</v>
      </c>
      <c r="E48" s="63">
        <f>'[1]TOAN TINH'!ET48</f>
        <v>1853983</v>
      </c>
      <c r="F48" s="60">
        <f>'[1]TOAN TINH'!EU48</f>
        <v>0</v>
      </c>
      <c r="G48" s="60">
        <f>'[1]TOAN TINH'!EV48</f>
        <v>0</v>
      </c>
      <c r="H48" s="86">
        <f t="shared" si="2"/>
        <v>9094483</v>
      </c>
      <c r="I48" s="86">
        <f t="shared" si="3"/>
        <v>8732085</v>
      </c>
      <c r="J48" s="60">
        <f>'[1]TOAN TINH'!EY48</f>
        <v>505258</v>
      </c>
      <c r="K48" s="60">
        <f>'[1]TOAN TINH'!EZ48</f>
        <v>0</v>
      </c>
      <c r="L48" s="60">
        <f>'[1]TOAN TINH'!FA48</f>
        <v>0</v>
      </c>
      <c r="M48" s="60">
        <f>'[1]TOAN TINH'!FB48</f>
        <v>5152270</v>
      </c>
      <c r="N48" s="60">
        <f>'[1]TOAN TINH'!FC48</f>
        <v>3074557</v>
      </c>
      <c r="O48" s="60">
        <f>'[1]TOAN TINH'!FD48</f>
        <v>0</v>
      </c>
      <c r="P48" s="60">
        <f>'[1]TOAN TINH'!FE48</f>
        <v>0</v>
      </c>
      <c r="Q48" s="60">
        <f>'[1]TOAN TINH'!FF48</f>
        <v>0</v>
      </c>
      <c r="R48" s="60">
        <f>'[1]TOAN TINH'!FG48</f>
        <v>362398</v>
      </c>
      <c r="S48" s="86">
        <f t="shared" si="5"/>
        <v>8589225</v>
      </c>
      <c r="T48" s="87">
        <f t="shared" si="6"/>
        <v>0.05786224023243017</v>
      </c>
      <c r="U48" s="36"/>
      <c r="V48" s="82">
        <v>6935334</v>
      </c>
      <c r="X48" s="75">
        <f>C48-'[1]TOAN TINH'!ER48</f>
        <v>0</v>
      </c>
      <c r="Y48" s="85">
        <v>7240500</v>
      </c>
    </row>
    <row r="49" spans="1:25" ht="24" customHeight="1">
      <c r="A49" s="61">
        <v>6.3</v>
      </c>
      <c r="B49" s="62" t="s">
        <v>82</v>
      </c>
      <c r="C49" s="86">
        <f t="shared" si="1"/>
        <v>11421941</v>
      </c>
      <c r="D49" s="94">
        <v>8012300</v>
      </c>
      <c r="E49" s="63">
        <f>'[1]TOAN TINH'!ET49</f>
        <v>3409641</v>
      </c>
      <c r="F49" s="60">
        <f>'[1]TOAN TINH'!EU49</f>
        <v>0</v>
      </c>
      <c r="G49" s="60">
        <f>'[1]TOAN TINH'!EV49</f>
        <v>0</v>
      </c>
      <c r="H49" s="86">
        <f t="shared" si="2"/>
        <v>11421941</v>
      </c>
      <c r="I49" s="86">
        <f t="shared" si="3"/>
        <v>11062971</v>
      </c>
      <c r="J49" s="60">
        <f>'[1]TOAN TINH'!EY49</f>
        <v>43824</v>
      </c>
      <c r="K49" s="60">
        <f>'[1]TOAN TINH'!EZ49</f>
        <v>0</v>
      </c>
      <c r="L49" s="60">
        <f>'[1]TOAN TINH'!FA49</f>
        <v>0</v>
      </c>
      <c r="M49" s="60">
        <f>'[1]TOAN TINH'!FB49</f>
        <v>8453477</v>
      </c>
      <c r="N49" s="60">
        <f>'[1]TOAN TINH'!FC49</f>
        <v>2226883</v>
      </c>
      <c r="O49" s="60">
        <f>'[1]TOAN TINH'!FD49</f>
        <v>11376</v>
      </c>
      <c r="P49" s="60">
        <f>'[1]TOAN TINH'!FE49</f>
        <v>0</v>
      </c>
      <c r="Q49" s="60">
        <f>'[1]TOAN TINH'!FF49</f>
        <v>327411</v>
      </c>
      <c r="R49" s="60">
        <f>'[1]TOAN TINH'!FG49</f>
        <v>358970</v>
      </c>
      <c r="S49" s="86">
        <f t="shared" si="5"/>
        <v>11378117</v>
      </c>
      <c r="T49" s="87">
        <f t="shared" si="6"/>
        <v>0.003961322867067084</v>
      </c>
      <c r="U49" s="36"/>
      <c r="V49" s="82">
        <v>1644468</v>
      </c>
      <c r="X49" s="75">
        <f>C49-'[1]TOAN TINH'!ER49</f>
        <v>0</v>
      </c>
      <c r="Y49" s="85">
        <v>8012300</v>
      </c>
    </row>
    <row r="50" spans="1:25" ht="24" customHeight="1">
      <c r="A50" s="61">
        <v>6.4</v>
      </c>
      <c r="B50" s="62" t="s">
        <v>83</v>
      </c>
      <c r="C50" s="86">
        <f t="shared" si="1"/>
        <v>116820</v>
      </c>
      <c r="D50" s="94">
        <v>0</v>
      </c>
      <c r="E50" s="63">
        <f>'[1]TOAN TINH'!ET50</f>
        <v>116820</v>
      </c>
      <c r="F50" s="60">
        <f>'[1]TOAN TINH'!EU50</f>
        <v>0</v>
      </c>
      <c r="G50" s="60">
        <f>'[1]TOAN TINH'!EV50</f>
        <v>0</v>
      </c>
      <c r="H50" s="86">
        <f t="shared" si="2"/>
        <v>116820</v>
      </c>
      <c r="I50" s="86">
        <f t="shared" si="3"/>
        <v>116820</v>
      </c>
      <c r="J50" s="60">
        <f>'[1]TOAN TINH'!EY50</f>
        <v>116820</v>
      </c>
      <c r="K50" s="60">
        <f>'[1]TOAN TINH'!EZ50</f>
        <v>0</v>
      </c>
      <c r="L50" s="60">
        <f>'[1]TOAN TINH'!FA50</f>
        <v>0</v>
      </c>
      <c r="M50" s="60">
        <f>'[1]TOAN TINH'!FB50</f>
        <v>0</v>
      </c>
      <c r="N50" s="60">
        <f>'[1]TOAN TINH'!FC50</f>
        <v>0</v>
      </c>
      <c r="O50" s="60">
        <f>'[1]TOAN TINH'!FD50</f>
        <v>0</v>
      </c>
      <c r="P50" s="60">
        <f>'[1]TOAN TINH'!FE50</f>
        <v>0</v>
      </c>
      <c r="Q50" s="60">
        <f>'[1]TOAN TINH'!FF50</f>
        <v>0</v>
      </c>
      <c r="R50" s="60">
        <f>'[1]TOAN TINH'!FG50</f>
        <v>0</v>
      </c>
      <c r="S50" s="86">
        <f t="shared" si="5"/>
        <v>0</v>
      </c>
      <c r="T50" s="87">
        <f t="shared" si="6"/>
        <v>1</v>
      </c>
      <c r="U50" s="36"/>
      <c r="V50" s="82">
        <v>8114276</v>
      </c>
      <c r="X50" s="75">
        <f>C50-'[1]TOAN TINH'!ER50</f>
        <v>0</v>
      </c>
      <c r="Y50" s="85">
        <v>0</v>
      </c>
    </row>
    <row r="51" spans="1:24" ht="30.75" customHeight="1">
      <c r="A51" s="88">
        <v>7</v>
      </c>
      <c r="B51" s="89" t="s">
        <v>84</v>
      </c>
      <c r="C51" s="86">
        <f t="shared" si="1"/>
        <v>12402340</v>
      </c>
      <c r="D51" s="92">
        <f>D52+D53+D54</f>
        <v>8263665</v>
      </c>
      <c r="E51" s="91">
        <f>E52+E53+E54</f>
        <v>4138675</v>
      </c>
      <c r="F51" s="86">
        <f>F52+F53+F54</f>
        <v>0</v>
      </c>
      <c r="G51" s="86">
        <f>G52+G53+G54</f>
        <v>0</v>
      </c>
      <c r="H51" s="86">
        <f t="shared" si="2"/>
        <v>12402340</v>
      </c>
      <c r="I51" s="86">
        <f t="shared" si="3"/>
        <v>11801252</v>
      </c>
      <c r="J51" s="86">
        <f aca="true" t="shared" si="14" ref="J51:R51">J52+J53+J54</f>
        <v>897943</v>
      </c>
      <c r="K51" s="86">
        <f t="shared" si="14"/>
        <v>0</v>
      </c>
      <c r="L51" s="86">
        <f t="shared" si="14"/>
        <v>0</v>
      </c>
      <c r="M51" s="86">
        <f t="shared" si="14"/>
        <v>8263041</v>
      </c>
      <c r="N51" s="86">
        <f t="shared" si="14"/>
        <v>2640268</v>
      </c>
      <c r="O51" s="86">
        <f t="shared" si="14"/>
        <v>0</v>
      </c>
      <c r="P51" s="86">
        <f t="shared" si="14"/>
        <v>0</v>
      </c>
      <c r="Q51" s="86">
        <f t="shared" si="14"/>
        <v>0</v>
      </c>
      <c r="R51" s="86">
        <f t="shared" si="14"/>
        <v>601088</v>
      </c>
      <c r="S51" s="86">
        <f t="shared" si="5"/>
        <v>11504397</v>
      </c>
      <c r="T51" s="87">
        <f t="shared" si="6"/>
        <v>0.07608879125706323</v>
      </c>
      <c r="U51" s="36"/>
      <c r="X51" s="75">
        <f>C51-'[1]TOAN TINH'!ER51</f>
        <v>0</v>
      </c>
    </row>
    <row r="52" spans="1:24" ht="24" customHeight="1">
      <c r="A52" s="61">
        <v>7.1</v>
      </c>
      <c r="B52" s="62" t="s">
        <v>85</v>
      </c>
      <c r="C52" s="86">
        <f t="shared" si="1"/>
        <v>4622361</v>
      </c>
      <c r="D52" s="93">
        <v>2708356</v>
      </c>
      <c r="E52" s="63">
        <f>'[1]TOAN TINH'!ET52</f>
        <v>1914005</v>
      </c>
      <c r="F52" s="60">
        <f>'[1]TOAN TINH'!EU52</f>
        <v>0</v>
      </c>
      <c r="G52" s="60">
        <f>'[1]TOAN TINH'!EV52</f>
        <v>0</v>
      </c>
      <c r="H52" s="86">
        <f t="shared" si="2"/>
        <v>4622361</v>
      </c>
      <c r="I52" s="86">
        <f t="shared" si="3"/>
        <v>4424192</v>
      </c>
      <c r="J52" s="60">
        <f>'[1]TOAN TINH'!EY52</f>
        <v>568349</v>
      </c>
      <c r="K52" s="60">
        <f>'[1]TOAN TINH'!EZ52</f>
        <v>0</v>
      </c>
      <c r="L52" s="60">
        <f>'[1]TOAN TINH'!FA52</f>
        <v>0</v>
      </c>
      <c r="M52" s="60">
        <f>'[1]TOAN TINH'!FB52</f>
        <v>2838914</v>
      </c>
      <c r="N52" s="60">
        <f>'[1]TOAN TINH'!FC52</f>
        <v>1016929</v>
      </c>
      <c r="O52" s="60">
        <f>'[1]TOAN TINH'!FD52</f>
        <v>0</v>
      </c>
      <c r="P52" s="60">
        <f>'[1]TOAN TINH'!FE52</f>
        <v>0</v>
      </c>
      <c r="Q52" s="60">
        <f>'[1]TOAN TINH'!FF52</f>
        <v>0</v>
      </c>
      <c r="R52" s="60">
        <f>'[1]TOAN TINH'!FG52</f>
        <v>198169</v>
      </c>
      <c r="S52" s="86">
        <f t="shared" si="5"/>
        <v>4054012</v>
      </c>
      <c r="T52" s="87">
        <f t="shared" si="6"/>
        <v>0.12846390934209004</v>
      </c>
      <c r="U52" s="36"/>
      <c r="V52" s="83">
        <v>2708356</v>
      </c>
      <c r="X52" s="75">
        <f>C52-'[1]TOAN TINH'!ER52</f>
        <v>0</v>
      </c>
    </row>
    <row r="53" spans="1:24" ht="24" customHeight="1">
      <c r="A53" s="61">
        <v>7.2</v>
      </c>
      <c r="B53" s="62" t="s">
        <v>86</v>
      </c>
      <c r="C53" s="86">
        <f t="shared" si="1"/>
        <v>3964295</v>
      </c>
      <c r="D53" s="93">
        <v>3964295</v>
      </c>
      <c r="E53" s="63">
        <f>'[1]TOAN TINH'!ET53</f>
        <v>0</v>
      </c>
      <c r="F53" s="60">
        <f>'[1]TOAN TINH'!EU53</f>
        <v>0</v>
      </c>
      <c r="G53" s="60">
        <f>'[1]TOAN TINH'!EV53</f>
        <v>0</v>
      </c>
      <c r="H53" s="86">
        <f t="shared" si="2"/>
        <v>3964295</v>
      </c>
      <c r="I53" s="86">
        <f t="shared" si="3"/>
        <v>3768415</v>
      </c>
      <c r="J53" s="60">
        <f>'[1]TOAN TINH'!EY53</f>
        <v>9900</v>
      </c>
      <c r="K53" s="60">
        <f>'[1]TOAN TINH'!EZ53</f>
        <v>0</v>
      </c>
      <c r="L53" s="60">
        <f>'[1]TOAN TINH'!FA53</f>
        <v>0</v>
      </c>
      <c r="M53" s="60">
        <f>'[1]TOAN TINH'!FB53</f>
        <v>2168986</v>
      </c>
      <c r="N53" s="60">
        <f>'[1]TOAN TINH'!FC53</f>
        <v>1589529</v>
      </c>
      <c r="O53" s="60">
        <f>'[1]TOAN TINH'!FD53</f>
        <v>0</v>
      </c>
      <c r="P53" s="60">
        <f>'[1]TOAN TINH'!FE53</f>
        <v>0</v>
      </c>
      <c r="Q53" s="60">
        <f>'[1]TOAN TINH'!FF53</f>
        <v>0</v>
      </c>
      <c r="R53" s="60">
        <f>'[1]TOAN TINH'!FG53</f>
        <v>195880</v>
      </c>
      <c r="S53" s="86">
        <f t="shared" si="5"/>
        <v>3954395</v>
      </c>
      <c r="T53" s="87">
        <f t="shared" si="6"/>
        <v>0.0026270991915699304</v>
      </c>
      <c r="U53" s="36"/>
      <c r="V53" s="82">
        <v>3964295</v>
      </c>
      <c r="X53" s="75">
        <f>C53-'[1]TOAN TINH'!ER53</f>
        <v>0</v>
      </c>
    </row>
    <row r="54" spans="1:24" ht="24" customHeight="1">
      <c r="A54" s="61">
        <v>7.3</v>
      </c>
      <c r="B54" s="62" t="s">
        <v>87</v>
      </c>
      <c r="C54" s="86">
        <f t="shared" si="1"/>
        <v>3815684</v>
      </c>
      <c r="D54" s="93">
        <v>1591014</v>
      </c>
      <c r="E54" s="63">
        <f>'[1]TOAN TINH'!ET54</f>
        <v>2224670</v>
      </c>
      <c r="F54" s="60">
        <f>'[1]TOAN TINH'!EU54</f>
        <v>0</v>
      </c>
      <c r="G54" s="60">
        <f>'[1]TOAN TINH'!EV54</f>
        <v>0</v>
      </c>
      <c r="H54" s="86">
        <f t="shared" si="2"/>
        <v>3815684</v>
      </c>
      <c r="I54" s="86">
        <f t="shared" si="3"/>
        <v>3608645</v>
      </c>
      <c r="J54" s="60">
        <f>'[1]TOAN TINH'!EY54</f>
        <v>319694</v>
      </c>
      <c r="K54" s="60">
        <f>'[1]TOAN TINH'!EZ54</f>
        <v>0</v>
      </c>
      <c r="L54" s="60">
        <f>'[1]TOAN TINH'!FA54</f>
        <v>0</v>
      </c>
      <c r="M54" s="60">
        <f>'[1]TOAN TINH'!FB54</f>
        <v>3255141</v>
      </c>
      <c r="N54" s="60">
        <f>'[1]TOAN TINH'!FC54</f>
        <v>33810</v>
      </c>
      <c r="O54" s="60">
        <f>'[1]TOAN TINH'!FD54</f>
        <v>0</v>
      </c>
      <c r="P54" s="60">
        <f>'[1]TOAN TINH'!FE54</f>
        <v>0</v>
      </c>
      <c r="Q54" s="60">
        <f>'[1]TOAN TINH'!FF54</f>
        <v>0</v>
      </c>
      <c r="R54" s="60">
        <f>'[1]TOAN TINH'!FG54</f>
        <v>207039</v>
      </c>
      <c r="S54" s="86">
        <f t="shared" si="5"/>
        <v>3495990</v>
      </c>
      <c r="T54" s="87">
        <f t="shared" si="6"/>
        <v>0.08859114709260678</v>
      </c>
      <c r="U54" s="36"/>
      <c r="V54" s="82">
        <v>1591014</v>
      </c>
      <c r="X54" s="75">
        <f>C54-'[1]TOAN TINH'!ER54</f>
        <v>0</v>
      </c>
    </row>
    <row r="55" spans="1:24" ht="30" customHeight="1">
      <c r="A55" s="88">
        <v>8</v>
      </c>
      <c r="B55" s="89" t="s">
        <v>88</v>
      </c>
      <c r="C55" s="86">
        <f t="shared" si="1"/>
        <v>20748429</v>
      </c>
      <c r="D55" s="92">
        <f>D56+D57+D58+D59</f>
        <v>17628714</v>
      </c>
      <c r="E55" s="91">
        <f>E56+E57+E58+E59</f>
        <v>3119715</v>
      </c>
      <c r="F55" s="86">
        <f>F56+F57+F58+F59</f>
        <v>0</v>
      </c>
      <c r="G55" s="86">
        <f>G56+G57+G58+G59</f>
        <v>0</v>
      </c>
      <c r="H55" s="86">
        <f t="shared" si="2"/>
        <v>20748429</v>
      </c>
      <c r="I55" s="86">
        <f t="shared" si="3"/>
        <v>20490071</v>
      </c>
      <c r="J55" s="86">
        <f aca="true" t="shared" si="15" ref="J55:R55">J56+J57+J58+J59</f>
        <v>1341662</v>
      </c>
      <c r="K55" s="86">
        <f t="shared" si="15"/>
        <v>0</v>
      </c>
      <c r="L55" s="86">
        <f t="shared" si="15"/>
        <v>0</v>
      </c>
      <c r="M55" s="86">
        <f t="shared" si="15"/>
        <v>17290239</v>
      </c>
      <c r="N55" s="86">
        <f t="shared" si="15"/>
        <v>1854671</v>
      </c>
      <c r="O55" s="86">
        <f t="shared" si="15"/>
        <v>3499</v>
      </c>
      <c r="P55" s="86">
        <f t="shared" si="15"/>
        <v>0</v>
      </c>
      <c r="Q55" s="86">
        <f t="shared" si="15"/>
        <v>0</v>
      </c>
      <c r="R55" s="86">
        <f t="shared" si="15"/>
        <v>258358</v>
      </c>
      <c r="S55" s="86">
        <f t="shared" si="5"/>
        <v>19406767</v>
      </c>
      <c r="T55" s="87">
        <f t="shared" si="6"/>
        <v>0.06547864084999998</v>
      </c>
      <c r="U55" s="36"/>
      <c r="X55" s="75">
        <f>C55-'[1]TOAN TINH'!ER55</f>
        <v>0</v>
      </c>
    </row>
    <row r="56" spans="1:24" ht="24" customHeight="1">
      <c r="A56" s="61">
        <v>8.1</v>
      </c>
      <c r="B56" s="62" t="s">
        <v>89</v>
      </c>
      <c r="C56" s="86">
        <f t="shared" si="1"/>
        <v>7641624</v>
      </c>
      <c r="D56" s="93">
        <v>6844106</v>
      </c>
      <c r="E56" s="63">
        <f>'[1]TOAN TINH'!ET56</f>
        <v>797518</v>
      </c>
      <c r="F56" s="60">
        <f>'[1]TOAN TINH'!EU56</f>
        <v>0</v>
      </c>
      <c r="G56" s="60">
        <f>'[1]TOAN TINH'!EV56</f>
        <v>0</v>
      </c>
      <c r="H56" s="86">
        <f t="shared" si="2"/>
        <v>7641624</v>
      </c>
      <c r="I56" s="86">
        <f t="shared" si="3"/>
        <v>7487192</v>
      </c>
      <c r="J56" s="60">
        <f>'[1]TOAN TINH'!EY56</f>
        <v>1099349</v>
      </c>
      <c r="K56" s="60">
        <f>'[1]TOAN TINH'!EZ56</f>
        <v>0</v>
      </c>
      <c r="L56" s="60">
        <f>'[1]TOAN TINH'!FA56</f>
        <v>0</v>
      </c>
      <c r="M56" s="60">
        <f>'[1]TOAN TINH'!FB56</f>
        <v>6045626</v>
      </c>
      <c r="N56" s="60">
        <f>'[1]TOAN TINH'!FC56</f>
        <v>342217</v>
      </c>
      <c r="O56" s="60">
        <f>'[1]TOAN TINH'!FD56</f>
        <v>0</v>
      </c>
      <c r="P56" s="60">
        <f>'[1]TOAN TINH'!FE56</f>
        <v>0</v>
      </c>
      <c r="Q56" s="60">
        <f>'[1]TOAN TINH'!FF56</f>
        <v>0</v>
      </c>
      <c r="R56" s="60">
        <f>'[1]TOAN TINH'!FG56</f>
        <v>154432</v>
      </c>
      <c r="S56" s="86">
        <f t="shared" si="5"/>
        <v>6542275</v>
      </c>
      <c r="T56" s="87">
        <f t="shared" si="6"/>
        <v>0.14683061420089133</v>
      </c>
      <c r="U56" s="36"/>
      <c r="V56" s="83">
        <v>6844106</v>
      </c>
      <c r="X56" s="75">
        <f>C56-'[1]TOAN TINH'!ER56</f>
        <v>0</v>
      </c>
    </row>
    <row r="57" spans="1:24" ht="24" customHeight="1">
      <c r="A57" s="61">
        <v>8.2</v>
      </c>
      <c r="B57" s="62" t="s">
        <v>90</v>
      </c>
      <c r="C57" s="86">
        <f t="shared" si="1"/>
        <v>2907182</v>
      </c>
      <c r="D57" s="93">
        <v>2610214</v>
      </c>
      <c r="E57" s="63">
        <f>'[1]TOAN TINH'!ET57</f>
        <v>296968</v>
      </c>
      <c r="F57" s="60">
        <f>'[1]TOAN TINH'!EU57</f>
        <v>0</v>
      </c>
      <c r="G57" s="60">
        <f>'[1]TOAN TINH'!EV57</f>
        <v>0</v>
      </c>
      <c r="H57" s="86">
        <f t="shared" si="2"/>
        <v>2907182</v>
      </c>
      <c r="I57" s="86">
        <f t="shared" si="3"/>
        <v>2885882</v>
      </c>
      <c r="J57" s="60">
        <f>'[1]TOAN TINH'!EY57</f>
        <v>181410</v>
      </c>
      <c r="K57" s="60">
        <f>'[1]TOAN TINH'!EZ57</f>
        <v>0</v>
      </c>
      <c r="L57" s="60">
        <f>'[1]TOAN TINH'!FA57</f>
        <v>0</v>
      </c>
      <c r="M57" s="60">
        <f>'[1]TOAN TINH'!FB57</f>
        <v>2382917</v>
      </c>
      <c r="N57" s="60">
        <f>'[1]TOAN TINH'!FC57</f>
        <v>321555</v>
      </c>
      <c r="O57" s="60">
        <f>'[1]TOAN TINH'!FD57</f>
        <v>0</v>
      </c>
      <c r="P57" s="60">
        <f>'[1]TOAN TINH'!FE57</f>
        <v>0</v>
      </c>
      <c r="Q57" s="60">
        <f>'[1]TOAN TINH'!FF57</f>
        <v>0</v>
      </c>
      <c r="R57" s="60">
        <f>'[1]TOAN TINH'!FG57</f>
        <v>21300</v>
      </c>
      <c r="S57" s="86">
        <f t="shared" si="5"/>
        <v>2725772</v>
      </c>
      <c r="T57" s="87">
        <f t="shared" si="6"/>
        <v>0.06286119806700344</v>
      </c>
      <c r="U57" s="36"/>
      <c r="V57" s="82">
        <v>2610214</v>
      </c>
      <c r="X57" s="75">
        <f>C57-'[1]TOAN TINH'!ER57</f>
        <v>0</v>
      </c>
    </row>
    <row r="58" spans="1:24" ht="24" customHeight="1">
      <c r="A58" s="61">
        <v>8.3</v>
      </c>
      <c r="B58" s="62" t="s">
        <v>91</v>
      </c>
      <c r="C58" s="86">
        <f t="shared" si="1"/>
        <v>6476421</v>
      </c>
      <c r="D58" s="93">
        <v>5761282</v>
      </c>
      <c r="E58" s="63">
        <f>'[1]TOAN TINH'!ET58</f>
        <v>715139</v>
      </c>
      <c r="F58" s="60">
        <f>'[1]TOAN TINH'!EU58</f>
        <v>0</v>
      </c>
      <c r="G58" s="60">
        <f>'[1]TOAN TINH'!EV58</f>
        <v>0</v>
      </c>
      <c r="H58" s="86">
        <f t="shared" si="2"/>
        <v>6476421</v>
      </c>
      <c r="I58" s="86">
        <f t="shared" si="3"/>
        <v>6437421</v>
      </c>
      <c r="J58" s="60">
        <f>'[1]TOAN TINH'!EY58</f>
        <v>55649</v>
      </c>
      <c r="K58" s="60">
        <f>'[1]TOAN TINH'!EZ58</f>
        <v>0</v>
      </c>
      <c r="L58" s="60">
        <f>'[1]TOAN TINH'!FA58</f>
        <v>0</v>
      </c>
      <c r="M58" s="60">
        <f>'[1]TOAN TINH'!FB58</f>
        <v>5757848</v>
      </c>
      <c r="N58" s="60">
        <f>'[1]TOAN TINH'!FC58</f>
        <v>620425</v>
      </c>
      <c r="O58" s="60">
        <f>'[1]TOAN TINH'!FD58</f>
        <v>3499</v>
      </c>
      <c r="P58" s="60">
        <f>'[1]TOAN TINH'!FE58</f>
        <v>0</v>
      </c>
      <c r="Q58" s="60">
        <f>'[1]TOAN TINH'!FF58</f>
        <v>0</v>
      </c>
      <c r="R58" s="60">
        <f>'[1]TOAN TINH'!FG58</f>
        <v>39000</v>
      </c>
      <c r="S58" s="86">
        <f t="shared" si="5"/>
        <v>6420772</v>
      </c>
      <c r="T58" s="87">
        <f t="shared" si="6"/>
        <v>0.008644610939691532</v>
      </c>
      <c r="U58" s="36"/>
      <c r="V58" s="82">
        <v>5761282</v>
      </c>
      <c r="X58" s="75">
        <f>C58-'[1]TOAN TINH'!ER58</f>
        <v>0</v>
      </c>
    </row>
    <row r="59" spans="1:24" ht="24" customHeight="1">
      <c r="A59" s="61">
        <v>8.4</v>
      </c>
      <c r="B59" s="62" t="s">
        <v>92</v>
      </c>
      <c r="C59" s="86">
        <f t="shared" si="1"/>
        <v>3723202</v>
      </c>
      <c r="D59" s="93">
        <v>2413112</v>
      </c>
      <c r="E59" s="63">
        <f>'[1]TOAN TINH'!ET59</f>
        <v>1310090</v>
      </c>
      <c r="F59" s="60">
        <f>'[1]TOAN TINH'!EU59</f>
        <v>0</v>
      </c>
      <c r="G59" s="60">
        <f>'[1]TOAN TINH'!EV59</f>
        <v>0</v>
      </c>
      <c r="H59" s="86">
        <f t="shared" si="2"/>
        <v>3723202</v>
      </c>
      <c r="I59" s="86">
        <f t="shared" si="3"/>
        <v>3679576</v>
      </c>
      <c r="J59" s="60">
        <f>'[1]TOAN TINH'!EY59</f>
        <v>5254</v>
      </c>
      <c r="K59" s="60">
        <f>'[1]TOAN TINH'!EZ59</f>
        <v>0</v>
      </c>
      <c r="L59" s="60">
        <f>'[1]TOAN TINH'!FA59</f>
        <v>0</v>
      </c>
      <c r="M59" s="60">
        <f>'[1]TOAN TINH'!FB59</f>
        <v>3103848</v>
      </c>
      <c r="N59" s="60">
        <f>'[1]TOAN TINH'!FC59</f>
        <v>570474</v>
      </c>
      <c r="O59" s="60">
        <f>'[1]TOAN TINH'!FD59</f>
        <v>0</v>
      </c>
      <c r="P59" s="60">
        <f>'[1]TOAN TINH'!FE59</f>
        <v>0</v>
      </c>
      <c r="Q59" s="60">
        <f>'[1]TOAN TINH'!FF59</f>
        <v>0</v>
      </c>
      <c r="R59" s="60">
        <f>'[1]TOAN TINH'!FG59</f>
        <v>43626</v>
      </c>
      <c r="S59" s="86">
        <f t="shared" si="5"/>
        <v>3717948</v>
      </c>
      <c r="T59" s="87">
        <f t="shared" si="6"/>
        <v>0.0014278819081328935</v>
      </c>
      <c r="U59" s="36"/>
      <c r="V59" s="82">
        <v>2413112</v>
      </c>
      <c r="X59" s="75">
        <f>C59-'[1]TOAN TINH'!ER59</f>
        <v>0</v>
      </c>
    </row>
    <row r="60" spans="1:24" ht="28.5" customHeight="1">
      <c r="A60" s="88">
        <v>9</v>
      </c>
      <c r="B60" s="89" t="s">
        <v>93</v>
      </c>
      <c r="C60" s="86">
        <f t="shared" si="1"/>
        <v>24707939</v>
      </c>
      <c r="D60" s="92">
        <f>D61+D62+D63+D64+D65</f>
        <v>21121174</v>
      </c>
      <c r="E60" s="91">
        <f>E61+E62+E63+E64+E65</f>
        <v>3586765</v>
      </c>
      <c r="F60" s="86">
        <f>F61+F62+F63+F64+F65</f>
        <v>0</v>
      </c>
      <c r="G60" s="86">
        <f>G61+G62+G63+G64+G65</f>
        <v>0</v>
      </c>
      <c r="H60" s="86">
        <f t="shared" si="2"/>
        <v>24707939</v>
      </c>
      <c r="I60" s="86">
        <f t="shared" si="3"/>
        <v>23290763</v>
      </c>
      <c r="J60" s="86">
        <f aca="true" t="shared" si="16" ref="J60:R60">J61+J62+J63+J64+J65</f>
        <v>228218</v>
      </c>
      <c r="K60" s="86">
        <f t="shared" si="16"/>
        <v>10200</v>
      </c>
      <c r="L60" s="86">
        <f t="shared" si="16"/>
        <v>0</v>
      </c>
      <c r="M60" s="86">
        <f t="shared" si="16"/>
        <v>18502578</v>
      </c>
      <c r="N60" s="86">
        <f t="shared" si="16"/>
        <v>4343792</v>
      </c>
      <c r="O60" s="86">
        <f t="shared" si="16"/>
        <v>81360</v>
      </c>
      <c r="P60" s="86">
        <f t="shared" si="16"/>
        <v>0</v>
      </c>
      <c r="Q60" s="86">
        <f t="shared" si="16"/>
        <v>124615</v>
      </c>
      <c r="R60" s="86">
        <f t="shared" si="16"/>
        <v>1417176</v>
      </c>
      <c r="S60" s="86">
        <f t="shared" si="5"/>
        <v>24469521</v>
      </c>
      <c r="T60" s="87">
        <f t="shared" si="6"/>
        <v>0.010236590359877862</v>
      </c>
      <c r="U60" s="36"/>
      <c r="X60" s="75">
        <f>C60-'[1]TOAN TINH'!ER60</f>
        <v>0</v>
      </c>
    </row>
    <row r="61" spans="1:24" ht="24" customHeight="1">
      <c r="A61" s="61">
        <v>9.1</v>
      </c>
      <c r="B61" s="62" t="s">
        <v>94</v>
      </c>
      <c r="C61" s="86">
        <f t="shared" si="1"/>
        <v>197306</v>
      </c>
      <c r="D61" s="93">
        <v>132202</v>
      </c>
      <c r="E61" s="63">
        <f>'[1]TOAN TINH'!ET61</f>
        <v>65104</v>
      </c>
      <c r="F61" s="60">
        <f>'[1]TOAN TINH'!EU61</f>
        <v>0</v>
      </c>
      <c r="G61" s="60">
        <f>'[1]TOAN TINH'!EV61</f>
        <v>0</v>
      </c>
      <c r="H61" s="86">
        <f t="shared" si="2"/>
        <v>197306</v>
      </c>
      <c r="I61" s="86">
        <f t="shared" si="3"/>
        <v>171387</v>
      </c>
      <c r="J61" s="60">
        <f>'[1]TOAN TINH'!EY61</f>
        <v>65104</v>
      </c>
      <c r="K61" s="60">
        <f>'[1]TOAN TINH'!EZ61</f>
        <v>0</v>
      </c>
      <c r="L61" s="60">
        <f>'[1]TOAN TINH'!FA61</f>
        <v>0</v>
      </c>
      <c r="M61" s="60">
        <f>'[1]TOAN TINH'!FB61</f>
        <v>91323</v>
      </c>
      <c r="N61" s="60">
        <f>'[1]TOAN TINH'!FC61</f>
        <v>0</v>
      </c>
      <c r="O61" s="60">
        <f>'[1]TOAN TINH'!FD61</f>
        <v>14960</v>
      </c>
      <c r="P61" s="60">
        <f>'[1]TOAN TINH'!FE61</f>
        <v>0</v>
      </c>
      <c r="Q61" s="60">
        <f>'[1]TOAN TINH'!FF61</f>
        <v>0</v>
      </c>
      <c r="R61" s="60">
        <f>'[1]TOAN TINH'!FG61</f>
        <v>25919</v>
      </c>
      <c r="S61" s="86">
        <f t="shared" si="5"/>
        <v>132202</v>
      </c>
      <c r="T61" s="87">
        <f t="shared" si="6"/>
        <v>0.37986545070512934</v>
      </c>
      <c r="U61" s="36"/>
      <c r="V61" s="82">
        <v>132202</v>
      </c>
      <c r="X61" s="75">
        <f>C61-'[1]TOAN TINH'!ER61</f>
        <v>0</v>
      </c>
    </row>
    <row r="62" spans="1:24" ht="24" customHeight="1">
      <c r="A62" s="61">
        <v>9.2</v>
      </c>
      <c r="B62" s="62" t="s">
        <v>95</v>
      </c>
      <c r="C62" s="86">
        <f t="shared" si="1"/>
        <v>3960083</v>
      </c>
      <c r="D62" s="93">
        <v>3880643</v>
      </c>
      <c r="E62" s="63">
        <f>'[1]TOAN TINH'!ET62</f>
        <v>79440</v>
      </c>
      <c r="F62" s="60">
        <f>'[1]TOAN TINH'!EU62</f>
        <v>0</v>
      </c>
      <c r="G62" s="60">
        <f>'[1]TOAN TINH'!EV62</f>
        <v>0</v>
      </c>
      <c r="H62" s="86">
        <f t="shared" si="2"/>
        <v>3960083</v>
      </c>
      <c r="I62" s="86">
        <f t="shared" si="3"/>
        <v>3703467</v>
      </c>
      <c r="J62" s="60">
        <f>'[1]TOAN TINH'!EY62</f>
        <v>57159</v>
      </c>
      <c r="K62" s="60">
        <f>'[1]TOAN TINH'!EZ62</f>
        <v>0</v>
      </c>
      <c r="L62" s="60">
        <f>'[1]TOAN TINH'!FA62</f>
        <v>0</v>
      </c>
      <c r="M62" s="60">
        <f>'[1]TOAN TINH'!FB62</f>
        <v>3617173</v>
      </c>
      <c r="N62" s="60">
        <f>'[1]TOAN TINH'!FC62</f>
        <v>0</v>
      </c>
      <c r="O62" s="60">
        <f>'[1]TOAN TINH'!FD62</f>
        <v>0</v>
      </c>
      <c r="P62" s="60">
        <f>'[1]TOAN TINH'!FE62</f>
        <v>0</v>
      </c>
      <c r="Q62" s="60">
        <f>'[1]TOAN TINH'!FF62</f>
        <v>29135</v>
      </c>
      <c r="R62" s="60">
        <f>'[1]TOAN TINH'!FG62</f>
        <v>256616</v>
      </c>
      <c r="S62" s="86">
        <f t="shared" si="5"/>
        <v>3902924</v>
      </c>
      <c r="T62" s="87">
        <f t="shared" si="6"/>
        <v>0.015433916381595948</v>
      </c>
      <c r="U62" s="36"/>
      <c r="V62" s="82">
        <v>3880643</v>
      </c>
      <c r="X62" s="75">
        <f>C62-'[1]TOAN TINH'!ER62</f>
        <v>0</v>
      </c>
    </row>
    <row r="63" spans="1:24" ht="24" customHeight="1">
      <c r="A63" s="61">
        <v>9.3</v>
      </c>
      <c r="B63" s="62" t="s">
        <v>96</v>
      </c>
      <c r="C63" s="86">
        <f t="shared" si="1"/>
        <v>12772685</v>
      </c>
      <c r="D63" s="93">
        <v>10459024</v>
      </c>
      <c r="E63" s="63">
        <f>'[1]TOAN TINH'!ET63</f>
        <v>2313661</v>
      </c>
      <c r="F63" s="60">
        <f>'[1]TOAN TINH'!EU63</f>
        <v>0</v>
      </c>
      <c r="G63" s="60">
        <f>'[1]TOAN TINH'!EV63</f>
        <v>0</v>
      </c>
      <c r="H63" s="86">
        <f t="shared" si="2"/>
        <v>12772685</v>
      </c>
      <c r="I63" s="86">
        <f t="shared" si="3"/>
        <v>11738307</v>
      </c>
      <c r="J63" s="60">
        <f>'[1]TOAN TINH'!EY63</f>
        <v>74847</v>
      </c>
      <c r="K63" s="60">
        <f>'[1]TOAN TINH'!EZ63</f>
        <v>0</v>
      </c>
      <c r="L63" s="60">
        <f>'[1]TOAN TINH'!FA63</f>
        <v>0</v>
      </c>
      <c r="M63" s="60">
        <f>'[1]TOAN TINH'!FB63</f>
        <v>7364688</v>
      </c>
      <c r="N63" s="60">
        <f>'[1]TOAN TINH'!FC63</f>
        <v>4203292</v>
      </c>
      <c r="O63" s="60">
        <f>'[1]TOAN TINH'!FD63</f>
        <v>0</v>
      </c>
      <c r="P63" s="60">
        <f>'[1]TOAN TINH'!FE63</f>
        <v>0</v>
      </c>
      <c r="Q63" s="60">
        <f>'[1]TOAN TINH'!FF63</f>
        <v>95480</v>
      </c>
      <c r="R63" s="60">
        <f>'[1]TOAN TINH'!FG63</f>
        <v>1034378</v>
      </c>
      <c r="S63" s="86">
        <f t="shared" si="5"/>
        <v>12697838</v>
      </c>
      <c r="T63" s="87">
        <f t="shared" si="6"/>
        <v>0.006376302817774318</v>
      </c>
      <c r="U63" s="36"/>
      <c r="V63" s="82">
        <v>10459024</v>
      </c>
      <c r="X63" s="75">
        <f>C63-'[1]TOAN TINH'!ER63</f>
        <v>0</v>
      </c>
    </row>
    <row r="64" spans="1:24" ht="24" customHeight="1">
      <c r="A64" s="61">
        <v>9.4</v>
      </c>
      <c r="B64" s="62" t="s">
        <v>97</v>
      </c>
      <c r="C64" s="86">
        <f t="shared" si="1"/>
        <v>6228565</v>
      </c>
      <c r="D64" s="93">
        <v>5318277</v>
      </c>
      <c r="E64" s="63">
        <f>'[1]TOAN TINH'!ET64</f>
        <v>910288</v>
      </c>
      <c r="F64" s="60">
        <f>'[1]TOAN TINH'!EU64</f>
        <v>0</v>
      </c>
      <c r="G64" s="60">
        <f>'[1]TOAN TINH'!EV64</f>
        <v>0</v>
      </c>
      <c r="H64" s="86">
        <f t="shared" si="2"/>
        <v>6228565</v>
      </c>
      <c r="I64" s="86">
        <f t="shared" si="3"/>
        <v>6130852</v>
      </c>
      <c r="J64" s="60">
        <f>'[1]TOAN TINH'!EY64</f>
        <v>16250</v>
      </c>
      <c r="K64" s="60">
        <f>'[1]TOAN TINH'!EZ64</f>
        <v>10200</v>
      </c>
      <c r="L64" s="60">
        <f>'[1]TOAN TINH'!FA64</f>
        <v>0</v>
      </c>
      <c r="M64" s="60">
        <f>'[1]TOAN TINH'!FB64</f>
        <v>5897502</v>
      </c>
      <c r="N64" s="60">
        <f>'[1]TOAN TINH'!FC64</f>
        <v>140500</v>
      </c>
      <c r="O64" s="60">
        <f>'[1]TOAN TINH'!FD64</f>
        <v>66400</v>
      </c>
      <c r="P64" s="60">
        <f>'[1]TOAN TINH'!FE64</f>
        <v>0</v>
      </c>
      <c r="Q64" s="60">
        <f>'[1]TOAN TINH'!FF64</f>
        <v>0</v>
      </c>
      <c r="R64" s="60">
        <f>'[1]TOAN TINH'!FG64</f>
        <v>97713</v>
      </c>
      <c r="S64" s="86">
        <f t="shared" si="5"/>
        <v>6202115</v>
      </c>
      <c r="T64" s="87">
        <f t="shared" si="6"/>
        <v>0.004314245393625552</v>
      </c>
      <c r="U64" s="36"/>
      <c r="V64" s="82">
        <v>5318277</v>
      </c>
      <c r="X64" s="75">
        <f>C64-'[1]TOAN TINH'!ER64</f>
        <v>0</v>
      </c>
    </row>
    <row r="65" spans="1:24" ht="24" customHeight="1">
      <c r="A65" s="61">
        <v>9.5</v>
      </c>
      <c r="B65" s="62" t="s">
        <v>98</v>
      </c>
      <c r="C65" s="86">
        <f t="shared" si="1"/>
        <v>1549300</v>
      </c>
      <c r="D65" s="93">
        <v>1331028</v>
      </c>
      <c r="E65" s="63">
        <f>'[1]TOAN TINH'!ET65</f>
        <v>218272</v>
      </c>
      <c r="F65" s="60">
        <f>'[1]TOAN TINH'!EU65</f>
        <v>0</v>
      </c>
      <c r="G65" s="60">
        <f>'[1]TOAN TINH'!EV65</f>
        <v>0</v>
      </c>
      <c r="H65" s="86">
        <f t="shared" si="2"/>
        <v>1549300</v>
      </c>
      <c r="I65" s="86">
        <f t="shared" si="3"/>
        <v>1546750</v>
      </c>
      <c r="J65" s="60">
        <f>'[1]TOAN TINH'!EY65</f>
        <v>14858</v>
      </c>
      <c r="K65" s="60">
        <f>'[1]TOAN TINH'!EZ65</f>
        <v>0</v>
      </c>
      <c r="L65" s="60">
        <f>'[1]TOAN TINH'!FA65</f>
        <v>0</v>
      </c>
      <c r="M65" s="60">
        <f>'[1]TOAN TINH'!FB65</f>
        <v>1531892</v>
      </c>
      <c r="N65" s="60">
        <f>'[1]TOAN TINH'!FC65</f>
        <v>0</v>
      </c>
      <c r="O65" s="60">
        <f>'[1]TOAN TINH'!FD65</f>
        <v>0</v>
      </c>
      <c r="P65" s="60">
        <f>'[1]TOAN TINH'!FE65</f>
        <v>0</v>
      </c>
      <c r="Q65" s="60">
        <f>'[1]TOAN TINH'!FF65</f>
        <v>0</v>
      </c>
      <c r="R65" s="60">
        <f>'[1]TOAN TINH'!FG65</f>
        <v>2550</v>
      </c>
      <c r="S65" s="86">
        <f t="shared" si="5"/>
        <v>1534442</v>
      </c>
      <c r="T65" s="87">
        <f t="shared" si="6"/>
        <v>0.009605947955390335</v>
      </c>
      <c r="U65" s="36"/>
      <c r="V65" s="82">
        <v>1331028</v>
      </c>
      <c r="X65" s="75">
        <f>C65-'[1]TOAN TINH'!ER65</f>
        <v>0</v>
      </c>
    </row>
    <row r="66" spans="1:24" ht="37.5" customHeight="1">
      <c r="A66" s="88">
        <v>10</v>
      </c>
      <c r="B66" s="89" t="s">
        <v>99</v>
      </c>
      <c r="C66" s="86">
        <f t="shared" si="1"/>
        <v>31958946</v>
      </c>
      <c r="D66" s="92">
        <f>D67+D68+D69</f>
        <v>29076469</v>
      </c>
      <c r="E66" s="91">
        <f>E67+E68+E69</f>
        <v>2882477</v>
      </c>
      <c r="F66" s="86">
        <f>F67+F68+F69</f>
        <v>0</v>
      </c>
      <c r="G66" s="86">
        <f>G67+G68+G69</f>
        <v>0</v>
      </c>
      <c r="H66" s="86">
        <f t="shared" si="2"/>
        <v>31958946</v>
      </c>
      <c r="I66" s="86">
        <f t="shared" si="3"/>
        <v>31637631</v>
      </c>
      <c r="J66" s="86">
        <f aca="true" t="shared" si="17" ref="J66:R66">J67+J68+J69</f>
        <v>917950</v>
      </c>
      <c r="K66" s="86">
        <f t="shared" si="17"/>
        <v>9650</v>
      </c>
      <c r="L66" s="86">
        <f t="shared" si="17"/>
        <v>0</v>
      </c>
      <c r="M66" s="86">
        <f t="shared" si="17"/>
        <v>27891231</v>
      </c>
      <c r="N66" s="86">
        <f t="shared" si="17"/>
        <v>1748113</v>
      </c>
      <c r="O66" s="86">
        <f t="shared" si="17"/>
        <v>207250</v>
      </c>
      <c r="P66" s="86">
        <f t="shared" si="17"/>
        <v>0</v>
      </c>
      <c r="Q66" s="86">
        <f t="shared" si="17"/>
        <v>863437</v>
      </c>
      <c r="R66" s="86">
        <f t="shared" si="17"/>
        <v>321315</v>
      </c>
      <c r="S66" s="86">
        <f t="shared" si="5"/>
        <v>31031346</v>
      </c>
      <c r="T66" s="87">
        <f t="shared" si="6"/>
        <v>0.029319515105287117</v>
      </c>
      <c r="U66" s="36"/>
      <c r="X66" s="75">
        <f>C66-'[1]TOAN TINH'!ER66</f>
        <v>0</v>
      </c>
    </row>
    <row r="67" spans="1:25" ht="24" customHeight="1">
      <c r="A67" s="61">
        <v>10.1</v>
      </c>
      <c r="B67" s="64" t="s">
        <v>100</v>
      </c>
      <c r="C67" s="86">
        <f t="shared" si="1"/>
        <v>15508618</v>
      </c>
      <c r="D67" s="94">
        <v>13571590</v>
      </c>
      <c r="E67" s="63">
        <f>'[1]TOAN TINH'!ET67</f>
        <v>1937028</v>
      </c>
      <c r="F67" s="60">
        <f>'[1]TOAN TINH'!EU67</f>
        <v>0</v>
      </c>
      <c r="G67" s="60">
        <f>'[1]TOAN TINH'!EV67</f>
        <v>0</v>
      </c>
      <c r="H67" s="86">
        <f t="shared" si="2"/>
        <v>15508618</v>
      </c>
      <c r="I67" s="86">
        <f t="shared" si="3"/>
        <v>15477079</v>
      </c>
      <c r="J67" s="60">
        <f>'[1]TOAN TINH'!EY67</f>
        <v>381479</v>
      </c>
      <c r="K67" s="60">
        <f>'[1]TOAN TINH'!EZ67</f>
        <v>4600</v>
      </c>
      <c r="L67" s="60">
        <f>'[1]TOAN TINH'!FA67</f>
        <v>0</v>
      </c>
      <c r="M67" s="60">
        <f>'[1]TOAN TINH'!FB67</f>
        <v>14840550</v>
      </c>
      <c r="N67" s="60">
        <f>'[1]TOAN TINH'!FC67</f>
        <v>43200</v>
      </c>
      <c r="O67" s="60">
        <f>'[1]TOAN TINH'!FD67</f>
        <v>207250</v>
      </c>
      <c r="P67" s="60">
        <f>'[1]TOAN TINH'!FE67</f>
        <v>0</v>
      </c>
      <c r="Q67" s="60">
        <f>'[1]TOAN TINH'!FF67</f>
        <v>0</v>
      </c>
      <c r="R67" s="60">
        <f>'[1]TOAN TINH'!FG67</f>
        <v>31539</v>
      </c>
      <c r="S67" s="86">
        <f t="shared" si="5"/>
        <v>15122539</v>
      </c>
      <c r="T67" s="87">
        <f t="shared" si="6"/>
        <v>0.024945210914798586</v>
      </c>
      <c r="U67" s="36"/>
      <c r="V67" s="83">
        <v>12543003</v>
      </c>
      <c r="X67" s="75">
        <f>C67-'[1]TOAN TINH'!ER67</f>
        <v>0</v>
      </c>
      <c r="Y67" s="84">
        <v>13571590</v>
      </c>
    </row>
    <row r="68" spans="1:25" ht="24" customHeight="1">
      <c r="A68" s="61">
        <v>10.2</v>
      </c>
      <c r="B68" s="64" t="s">
        <v>96</v>
      </c>
      <c r="C68" s="86">
        <f t="shared" si="1"/>
        <v>12864449</v>
      </c>
      <c r="D68" s="94">
        <v>12543003</v>
      </c>
      <c r="E68" s="63">
        <f>'[1]TOAN TINH'!ET68</f>
        <v>321446</v>
      </c>
      <c r="F68" s="60">
        <f>'[1]TOAN TINH'!EU68</f>
        <v>0</v>
      </c>
      <c r="G68" s="60">
        <f>'[1]TOAN TINH'!EV68</f>
        <v>0</v>
      </c>
      <c r="H68" s="86">
        <f t="shared" si="2"/>
        <v>12864449</v>
      </c>
      <c r="I68" s="86">
        <f t="shared" si="3"/>
        <v>12617941</v>
      </c>
      <c r="J68" s="60">
        <f>'[1]TOAN TINH'!EY68</f>
        <v>460274</v>
      </c>
      <c r="K68" s="60">
        <f>'[1]TOAN TINH'!EZ68</f>
        <v>5050</v>
      </c>
      <c r="L68" s="60">
        <f>'[1]TOAN TINH'!FA68</f>
        <v>0</v>
      </c>
      <c r="M68" s="60">
        <f>'[1]TOAN TINH'!FB68</f>
        <v>10140064</v>
      </c>
      <c r="N68" s="60">
        <f>'[1]TOAN TINH'!FC68</f>
        <v>1501553</v>
      </c>
      <c r="O68" s="60">
        <f>'[1]TOAN TINH'!FD68</f>
        <v>0</v>
      </c>
      <c r="P68" s="60">
        <f>'[1]TOAN TINH'!FE68</f>
        <v>0</v>
      </c>
      <c r="Q68" s="60">
        <f>'[1]TOAN TINH'!FF68</f>
        <v>511000</v>
      </c>
      <c r="R68" s="60">
        <f>'[1]TOAN TINH'!FG68</f>
        <v>246508</v>
      </c>
      <c r="S68" s="86">
        <f t="shared" si="5"/>
        <v>12399125</v>
      </c>
      <c r="T68" s="87">
        <f t="shared" si="6"/>
        <v>0.03687796606435234</v>
      </c>
      <c r="U68" s="36"/>
      <c r="V68" s="82">
        <v>13571590</v>
      </c>
      <c r="X68" s="75">
        <f>C68-'[1]TOAN TINH'!ER68</f>
        <v>0</v>
      </c>
      <c r="Y68" s="85">
        <v>12543003</v>
      </c>
    </row>
    <row r="69" spans="1:24" ht="24" customHeight="1">
      <c r="A69" s="61">
        <v>10.3</v>
      </c>
      <c r="B69" s="64" t="s">
        <v>101</v>
      </c>
      <c r="C69" s="86">
        <f t="shared" si="1"/>
        <v>3585879</v>
      </c>
      <c r="D69" s="93">
        <v>2961876</v>
      </c>
      <c r="E69" s="63">
        <f>'[1]TOAN TINH'!ET69</f>
        <v>624003</v>
      </c>
      <c r="F69" s="60">
        <f>'[1]TOAN TINH'!EU69</f>
        <v>0</v>
      </c>
      <c r="G69" s="60">
        <f>'[1]TOAN TINH'!EV69</f>
        <v>0</v>
      </c>
      <c r="H69" s="86">
        <f t="shared" si="2"/>
        <v>3585879</v>
      </c>
      <c r="I69" s="86">
        <f t="shared" si="3"/>
        <v>3542611</v>
      </c>
      <c r="J69" s="60">
        <f>'[1]TOAN TINH'!EY69</f>
        <v>76197</v>
      </c>
      <c r="K69" s="60">
        <f>'[1]TOAN TINH'!EZ69</f>
        <v>0</v>
      </c>
      <c r="L69" s="60">
        <f>'[1]TOAN TINH'!FA69</f>
        <v>0</v>
      </c>
      <c r="M69" s="60">
        <f>'[1]TOAN TINH'!FB69</f>
        <v>2910617</v>
      </c>
      <c r="N69" s="60">
        <f>'[1]TOAN TINH'!FC69</f>
        <v>203360</v>
      </c>
      <c r="O69" s="60">
        <f>'[1]TOAN TINH'!FD69</f>
        <v>0</v>
      </c>
      <c r="P69" s="60">
        <f>'[1]TOAN TINH'!FE69</f>
        <v>0</v>
      </c>
      <c r="Q69" s="60">
        <f>'[1]TOAN TINH'!FF69</f>
        <v>352437</v>
      </c>
      <c r="R69" s="60">
        <f>'[1]TOAN TINH'!FG69</f>
        <v>43268</v>
      </c>
      <c r="S69" s="86">
        <f t="shared" si="5"/>
        <v>3509682</v>
      </c>
      <c r="T69" s="87">
        <f t="shared" si="6"/>
        <v>0.021508712077052773</v>
      </c>
      <c r="U69" s="36"/>
      <c r="V69" s="82">
        <v>2961876</v>
      </c>
      <c r="X69" s="75">
        <f>C69-'[1]TOAN TINH'!ER69</f>
        <v>0</v>
      </c>
    </row>
    <row r="70" spans="1:24" ht="30.75" customHeight="1">
      <c r="A70" s="88">
        <v>11</v>
      </c>
      <c r="B70" s="89" t="s">
        <v>102</v>
      </c>
      <c r="C70" s="86">
        <f t="shared" si="1"/>
        <v>38803218</v>
      </c>
      <c r="D70" s="92">
        <f>D71+D72+D73</f>
        <v>30358540</v>
      </c>
      <c r="E70" s="91">
        <f>E71+E72+E73</f>
        <v>8444678</v>
      </c>
      <c r="F70" s="86">
        <f>F71+F72+F73</f>
        <v>0</v>
      </c>
      <c r="G70" s="86">
        <f>G71+G72+G73</f>
        <v>0</v>
      </c>
      <c r="H70" s="86">
        <f t="shared" si="2"/>
        <v>38803218</v>
      </c>
      <c r="I70" s="86">
        <f t="shared" si="3"/>
        <v>37109944</v>
      </c>
      <c r="J70" s="86">
        <f aca="true" t="shared" si="18" ref="J70:R70">J71+J72+J73</f>
        <v>1119407</v>
      </c>
      <c r="K70" s="86">
        <f t="shared" si="18"/>
        <v>0</v>
      </c>
      <c r="L70" s="86">
        <f t="shared" si="18"/>
        <v>0</v>
      </c>
      <c r="M70" s="86">
        <f t="shared" si="18"/>
        <v>27800613</v>
      </c>
      <c r="N70" s="86">
        <f t="shared" si="18"/>
        <v>7175614</v>
      </c>
      <c r="O70" s="86">
        <f t="shared" si="18"/>
        <v>847002</v>
      </c>
      <c r="P70" s="86">
        <f t="shared" si="18"/>
        <v>0</v>
      </c>
      <c r="Q70" s="86">
        <f t="shared" si="18"/>
        <v>167308</v>
      </c>
      <c r="R70" s="86">
        <f t="shared" si="18"/>
        <v>1693274</v>
      </c>
      <c r="S70" s="86">
        <f t="shared" si="5"/>
        <v>37683811</v>
      </c>
      <c r="T70" s="87">
        <f t="shared" si="6"/>
        <v>0.030164610326547516</v>
      </c>
      <c r="U70" s="36"/>
      <c r="X70" s="75">
        <f>C70-'[1]TOAN TINH'!ER70</f>
        <v>0</v>
      </c>
    </row>
    <row r="71" spans="1:24" ht="24" customHeight="1">
      <c r="A71" s="61">
        <v>11.1</v>
      </c>
      <c r="B71" s="62" t="s">
        <v>103</v>
      </c>
      <c r="C71" s="86">
        <f t="shared" si="1"/>
        <v>10403173</v>
      </c>
      <c r="D71" s="93">
        <v>4909073</v>
      </c>
      <c r="E71" s="63">
        <f>'[1]TOAN TINH'!ET71</f>
        <v>5494100</v>
      </c>
      <c r="F71" s="60">
        <f>'[1]TOAN TINH'!EU71</f>
        <v>0</v>
      </c>
      <c r="G71" s="60">
        <f>'[1]TOAN TINH'!EV71</f>
        <v>0</v>
      </c>
      <c r="H71" s="86">
        <f t="shared" si="2"/>
        <v>10403173</v>
      </c>
      <c r="I71" s="86">
        <f t="shared" si="3"/>
        <v>9472498</v>
      </c>
      <c r="J71" s="60">
        <f>'[1]TOAN TINH'!EY71</f>
        <v>118571</v>
      </c>
      <c r="K71" s="60">
        <f>'[1]TOAN TINH'!EZ71</f>
        <v>0</v>
      </c>
      <c r="L71" s="60">
        <f>'[1]TOAN TINH'!FA71</f>
        <v>0</v>
      </c>
      <c r="M71" s="60">
        <f>'[1]TOAN TINH'!FB71</f>
        <v>8998564</v>
      </c>
      <c r="N71" s="60">
        <f>'[1]TOAN TINH'!FC71</f>
        <v>355363</v>
      </c>
      <c r="O71" s="60">
        <f>'[1]TOAN TINH'!FD71</f>
        <v>0</v>
      </c>
      <c r="P71" s="60">
        <f>'[1]TOAN TINH'!FE71</f>
        <v>0</v>
      </c>
      <c r="Q71" s="60">
        <f>'[1]TOAN TINH'!FF71</f>
        <v>0</v>
      </c>
      <c r="R71" s="60">
        <f>'[1]TOAN TINH'!FG71</f>
        <v>930675</v>
      </c>
      <c r="S71" s="86">
        <f t="shared" si="5"/>
        <v>10284602</v>
      </c>
      <c r="T71" s="87">
        <f t="shared" si="6"/>
        <v>0.012517395094725806</v>
      </c>
      <c r="U71" s="36"/>
      <c r="V71" s="83">
        <v>4909073</v>
      </c>
      <c r="X71" s="75">
        <f>C71-'[1]TOAN TINH'!ER71</f>
        <v>0</v>
      </c>
    </row>
    <row r="72" spans="1:24" ht="24" customHeight="1">
      <c r="A72" s="61">
        <v>11.2</v>
      </c>
      <c r="B72" s="62" t="s">
        <v>104</v>
      </c>
      <c r="C72" s="86">
        <f t="shared" si="1"/>
        <v>22763774</v>
      </c>
      <c r="D72" s="93">
        <v>21403736</v>
      </c>
      <c r="E72" s="63">
        <f>'[1]TOAN TINH'!ET72</f>
        <v>1360038</v>
      </c>
      <c r="F72" s="60">
        <f>'[1]TOAN TINH'!EU72</f>
        <v>0</v>
      </c>
      <c r="G72" s="60">
        <f>'[1]TOAN TINH'!EV72</f>
        <v>0</v>
      </c>
      <c r="H72" s="86">
        <f t="shared" si="2"/>
        <v>22763774</v>
      </c>
      <c r="I72" s="86">
        <f t="shared" si="3"/>
        <v>22294398</v>
      </c>
      <c r="J72" s="60">
        <f>'[1]TOAN TINH'!EY72</f>
        <v>944897</v>
      </c>
      <c r="K72" s="60">
        <f>'[1]TOAN TINH'!EZ72</f>
        <v>0</v>
      </c>
      <c r="L72" s="60">
        <f>'[1]TOAN TINH'!FA72</f>
        <v>0</v>
      </c>
      <c r="M72" s="60">
        <f>'[1]TOAN TINH'!FB72</f>
        <v>14193764</v>
      </c>
      <c r="N72" s="60">
        <f>'[1]TOAN TINH'!FC72</f>
        <v>6338829</v>
      </c>
      <c r="O72" s="60">
        <f>'[1]TOAN TINH'!FD72</f>
        <v>649600</v>
      </c>
      <c r="P72" s="60">
        <f>'[1]TOAN TINH'!FE72</f>
        <v>0</v>
      </c>
      <c r="Q72" s="60">
        <f>'[1]TOAN TINH'!FF72</f>
        <v>167308</v>
      </c>
      <c r="R72" s="60">
        <f>'[1]TOAN TINH'!FG72</f>
        <v>469376</v>
      </c>
      <c r="S72" s="86">
        <f t="shared" si="5"/>
        <v>21818877</v>
      </c>
      <c r="T72" s="87">
        <f t="shared" si="6"/>
        <v>0.042382709773100845</v>
      </c>
      <c r="U72" s="36"/>
      <c r="V72" s="82">
        <v>21403736</v>
      </c>
      <c r="X72" s="75">
        <f>C72-'[1]TOAN TINH'!ER72</f>
        <v>0</v>
      </c>
    </row>
    <row r="73" spans="1:24" ht="24" customHeight="1">
      <c r="A73" s="61">
        <v>11.3</v>
      </c>
      <c r="B73" s="62" t="s">
        <v>105</v>
      </c>
      <c r="C73" s="86">
        <f t="shared" si="1"/>
        <v>5636271</v>
      </c>
      <c r="D73" s="93">
        <v>4045731</v>
      </c>
      <c r="E73" s="63">
        <f>'[1]TOAN TINH'!ET73</f>
        <v>1590540</v>
      </c>
      <c r="F73" s="60">
        <f>'[1]TOAN TINH'!EU73</f>
        <v>0</v>
      </c>
      <c r="G73" s="60">
        <f>'[1]TOAN TINH'!EV73</f>
        <v>0</v>
      </c>
      <c r="H73" s="86">
        <f t="shared" si="2"/>
        <v>5636271</v>
      </c>
      <c r="I73" s="86">
        <f t="shared" si="3"/>
        <v>5343048</v>
      </c>
      <c r="J73" s="60">
        <f>'[1]TOAN TINH'!EY73</f>
        <v>55939</v>
      </c>
      <c r="K73" s="60">
        <f>'[1]TOAN TINH'!EZ73</f>
        <v>0</v>
      </c>
      <c r="L73" s="60">
        <f>'[1]TOAN TINH'!FA73</f>
        <v>0</v>
      </c>
      <c r="M73" s="60">
        <f>'[1]TOAN TINH'!FB73</f>
        <v>4608285</v>
      </c>
      <c r="N73" s="60">
        <f>'[1]TOAN TINH'!FC73</f>
        <v>481422</v>
      </c>
      <c r="O73" s="60">
        <f>'[1]TOAN TINH'!FD73</f>
        <v>197402</v>
      </c>
      <c r="P73" s="60">
        <f>'[1]TOAN TINH'!FE73</f>
        <v>0</v>
      </c>
      <c r="Q73" s="60">
        <f>'[1]TOAN TINH'!FF73</f>
        <v>0</v>
      </c>
      <c r="R73" s="60">
        <f>'[1]TOAN TINH'!FG73</f>
        <v>293223</v>
      </c>
      <c r="S73" s="86">
        <f t="shared" si="5"/>
        <v>5580332</v>
      </c>
      <c r="T73" s="87">
        <f t="shared" si="6"/>
        <v>0.010469492319739595</v>
      </c>
      <c r="U73" s="36"/>
      <c r="V73" s="82">
        <v>4045731</v>
      </c>
      <c r="X73" s="75">
        <f>C73-'[1]TOAN TINH'!ER73</f>
        <v>0</v>
      </c>
    </row>
    <row r="74" spans="1:25" s="11" customFormat="1" ht="24" customHeight="1">
      <c r="A74" s="154" t="s">
        <v>116</v>
      </c>
      <c r="B74" s="154"/>
      <c r="C74" s="155"/>
      <c r="D74" s="155"/>
      <c r="E74" s="155"/>
      <c r="F74" s="155"/>
      <c r="G74" s="65"/>
      <c r="H74" s="65"/>
      <c r="I74" s="65"/>
      <c r="J74" s="65"/>
      <c r="K74" s="65"/>
      <c r="L74" s="65"/>
      <c r="M74" s="150" t="s">
        <v>115</v>
      </c>
      <c r="N74" s="150"/>
      <c r="O74" s="150"/>
      <c r="P74" s="150"/>
      <c r="Q74" s="150"/>
      <c r="R74" s="150"/>
      <c r="S74" s="150"/>
      <c r="T74" s="150"/>
      <c r="U74" s="37"/>
      <c r="V74" s="73"/>
      <c r="W74" s="78"/>
      <c r="X74" s="73"/>
      <c r="Y74" s="73"/>
    </row>
    <row r="75" spans="1:25" s="12" customFormat="1" ht="19.5" customHeight="1">
      <c r="A75" s="156" t="s">
        <v>32</v>
      </c>
      <c r="B75" s="156"/>
      <c r="C75" s="156"/>
      <c r="D75" s="156"/>
      <c r="E75" s="156"/>
      <c r="F75" s="156"/>
      <c r="G75" s="66"/>
      <c r="H75" s="66"/>
      <c r="I75" s="66"/>
      <c r="J75" s="66"/>
      <c r="K75" s="66"/>
      <c r="L75" s="66"/>
      <c r="M75" s="148" t="s">
        <v>106</v>
      </c>
      <c r="N75" s="148"/>
      <c r="O75" s="148"/>
      <c r="P75" s="148"/>
      <c r="Q75" s="148"/>
      <c r="R75" s="148"/>
      <c r="S75" s="148"/>
      <c r="T75" s="148"/>
      <c r="U75" s="38"/>
      <c r="V75" s="74"/>
      <c r="W75" s="79"/>
      <c r="X75" s="74"/>
      <c r="Y75" s="74"/>
    </row>
    <row r="76" spans="1:20" ht="18.75">
      <c r="A76" s="67"/>
      <c r="B76" s="152"/>
      <c r="C76" s="152"/>
      <c r="D76" s="152"/>
      <c r="E76" s="68"/>
      <c r="F76" s="68"/>
      <c r="G76" s="68"/>
      <c r="H76" s="68"/>
      <c r="I76" s="68"/>
      <c r="J76" s="68"/>
      <c r="K76" s="68"/>
      <c r="L76" s="68"/>
      <c r="M76" s="149" t="s">
        <v>107</v>
      </c>
      <c r="N76" s="149"/>
      <c r="O76" s="149"/>
      <c r="P76" s="149"/>
      <c r="Q76" s="149"/>
      <c r="R76" s="149"/>
      <c r="S76" s="149"/>
      <c r="T76" s="149"/>
    </row>
    <row r="77" spans="1:20" ht="18.75">
      <c r="A77" s="67"/>
      <c r="B77" s="67"/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7"/>
      <c r="T77" s="67"/>
    </row>
    <row r="78" spans="1:20" ht="18.75">
      <c r="A78" s="67"/>
      <c r="B78" s="67"/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7"/>
      <c r="T78" s="67"/>
    </row>
    <row r="79" spans="1:20" ht="15.75" customHeight="1">
      <c r="A79" s="69"/>
      <c r="B79" s="70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153" t="s">
        <v>113</v>
      </c>
      <c r="P79" s="153"/>
      <c r="Q79" s="153"/>
      <c r="R79" s="153"/>
      <c r="S79" s="67"/>
      <c r="T79" s="67"/>
    </row>
    <row r="80" spans="1:20" ht="18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7"/>
      <c r="S80" s="67"/>
      <c r="T80" s="67"/>
    </row>
    <row r="81" spans="1:20" ht="18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1:20" ht="18.75">
      <c r="A82" s="149" t="s">
        <v>108</v>
      </c>
      <c r="B82" s="149"/>
      <c r="C82" s="149"/>
      <c r="D82" s="149"/>
      <c r="E82" s="149"/>
      <c r="F82" s="149"/>
      <c r="G82" s="67"/>
      <c r="H82" s="67"/>
      <c r="I82" s="67"/>
      <c r="J82" s="67"/>
      <c r="K82" s="67"/>
      <c r="L82" s="67"/>
      <c r="M82" s="149" t="s">
        <v>51</v>
      </c>
      <c r="N82" s="149"/>
      <c r="O82" s="149"/>
      <c r="P82" s="149"/>
      <c r="Q82" s="149"/>
      <c r="R82" s="149"/>
      <c r="S82" s="149"/>
      <c r="T82" s="149"/>
    </row>
    <row r="83" spans="1:20" ht="18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1:20" ht="15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20" ht="15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1:20" ht="15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1:20" ht="15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</sheetData>
  <sheetProtection/>
  <mergeCells count="45">
    <mergeCell ref="A12:B12"/>
    <mergeCell ref="A11:B11"/>
    <mergeCell ref="E9:E10"/>
    <mergeCell ref="T6:T10"/>
    <mergeCell ref="H7:H10"/>
    <mergeCell ref="I7:Q7"/>
    <mergeCell ref="I8:I10"/>
    <mergeCell ref="J8:Q8"/>
    <mergeCell ref="N9:N10"/>
    <mergeCell ref="R7:R10"/>
    <mergeCell ref="A3:D3"/>
    <mergeCell ref="C6:E6"/>
    <mergeCell ref="C7:C10"/>
    <mergeCell ref="D7:E8"/>
    <mergeCell ref="E3:P3"/>
    <mergeCell ref="F6:F10"/>
    <mergeCell ref="G6:G10"/>
    <mergeCell ref="A82:F82"/>
    <mergeCell ref="M82:T82"/>
    <mergeCell ref="A2:D2"/>
    <mergeCell ref="A6:B10"/>
    <mergeCell ref="D9:D10"/>
    <mergeCell ref="S6:S10"/>
    <mergeCell ref="P9:P10"/>
    <mergeCell ref="J9:J10"/>
    <mergeCell ref="Q4:T4"/>
    <mergeCell ref="Q5:T5"/>
    <mergeCell ref="B76:D76"/>
    <mergeCell ref="O79:R79"/>
    <mergeCell ref="A74:F74"/>
    <mergeCell ref="A75:F75"/>
    <mergeCell ref="E1:P1"/>
    <mergeCell ref="E2:P2"/>
    <mergeCell ref="H6:R6"/>
    <mergeCell ref="Q9:Q10"/>
    <mergeCell ref="K9:K10"/>
    <mergeCell ref="L9:L10"/>
    <mergeCell ref="V8:X8"/>
    <mergeCell ref="V9:X9"/>
    <mergeCell ref="M75:T75"/>
    <mergeCell ref="M76:T76"/>
    <mergeCell ref="M74:T74"/>
    <mergeCell ref="Q2:T2"/>
    <mergeCell ref="M9:M10"/>
    <mergeCell ref="O9:O10"/>
  </mergeCells>
  <printOptions horizontalCentered="1"/>
  <pageMargins left="0.1968503937007874" right="0" top="0.3937007874015748" bottom="0.3937007874015748" header="0.3937007874015748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2015-12-01T01:24:44Z</cp:lastPrinted>
  <dcterms:created xsi:type="dcterms:W3CDTF">2015-11-05T02:05:33Z</dcterms:created>
  <dcterms:modified xsi:type="dcterms:W3CDTF">2015-12-03T00:39:28Z</dcterms:modified>
  <cp:category/>
  <cp:version/>
  <cp:contentType/>
  <cp:contentStatus/>
</cp:coreProperties>
</file>